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eber\Documents\Phil\LabRat\LabRat WebSite\Spreadsheets\"/>
    </mc:Choice>
  </mc:AlternateContent>
  <xr:revisionPtr revIDLastSave="0" documentId="13_ncr:1_{400F12A6-D073-459E-A1B5-59018CC6DD35}" xr6:coauthVersionLast="31" xr6:coauthVersionMax="31" xr10:uidLastSave="{00000000-0000-0000-0000-000000000000}"/>
  <bookViews>
    <workbookView xWindow="0" yWindow="0" windowWidth="12240" windowHeight="5610" xr2:uid="{00000000-000D-0000-FFFF-FFFF00000000}"/>
  </bookViews>
  <sheets>
    <sheet name="Simulation" sheetId="1" r:id="rId1"/>
    <sheet name="Air Density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B30" i="2"/>
  <c r="B29" i="2"/>
  <c r="B28" i="2"/>
  <c r="B27" i="2"/>
  <c r="B26" i="2"/>
  <c r="B16" i="2"/>
  <c r="C13" i="1" l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K12" i="1" l="1"/>
  <c r="J12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F3" i="1"/>
  <c r="F5" i="1"/>
  <c r="D13" i="1" s="1"/>
  <c r="F13" i="1" s="1"/>
  <c r="G13" i="1" s="1"/>
  <c r="H13" i="1" l="1"/>
  <c r="L13" i="1" l="1"/>
  <c r="E13" i="1" s="1"/>
  <c r="D14" i="1" s="1"/>
  <c r="M13" i="1"/>
  <c r="I13" i="1"/>
  <c r="J13" i="1" s="1"/>
  <c r="K13" i="1" s="1"/>
  <c r="F14" i="1" l="1"/>
  <c r="G14" i="1" s="1"/>
  <c r="H14" i="1"/>
  <c r="I14" i="1" l="1"/>
  <c r="J14" i="1" s="1"/>
  <c r="L14" i="1"/>
  <c r="M14" i="1"/>
  <c r="E14" i="1" l="1"/>
  <c r="D15" i="1" s="1"/>
  <c r="F15" i="1" s="1"/>
  <c r="K14" i="1"/>
  <c r="G15" i="1" l="1"/>
  <c r="H15" i="1"/>
  <c r="I15" i="1" l="1"/>
  <c r="J15" i="1" s="1"/>
  <c r="M15" i="1"/>
  <c r="L15" i="1"/>
  <c r="E15" i="1" l="1"/>
  <c r="D16" i="1" s="1"/>
  <c r="F16" i="1" s="1"/>
  <c r="K15" i="1"/>
  <c r="G16" i="1" l="1"/>
  <c r="H16" i="1"/>
  <c r="I16" i="1" l="1"/>
  <c r="J16" i="1" s="1"/>
  <c r="M16" i="1"/>
  <c r="L16" i="1"/>
  <c r="E16" i="1" l="1"/>
  <c r="D17" i="1" s="1"/>
  <c r="F17" i="1" s="1"/>
  <c r="K16" i="1"/>
  <c r="G17" i="1" l="1"/>
  <c r="H17" i="1"/>
  <c r="I17" i="1" l="1"/>
  <c r="J17" i="1" s="1"/>
  <c r="L17" i="1"/>
  <c r="M17" i="1"/>
  <c r="E17" i="1" l="1"/>
  <c r="D18" i="1" s="1"/>
  <c r="F18" i="1" s="1"/>
  <c r="K17" i="1"/>
  <c r="G18" i="1" l="1"/>
  <c r="H18" i="1"/>
  <c r="I18" i="1" l="1"/>
  <c r="J18" i="1" s="1"/>
  <c r="M18" i="1"/>
  <c r="L18" i="1"/>
  <c r="E18" i="1" l="1"/>
  <c r="D19" i="1" s="1"/>
  <c r="F19" i="1" s="1"/>
  <c r="K18" i="1"/>
  <c r="G19" i="1" l="1"/>
  <c r="H19" i="1"/>
  <c r="I19" i="1" l="1"/>
  <c r="J19" i="1" s="1"/>
  <c r="M19" i="1"/>
  <c r="L19" i="1"/>
  <c r="E19" i="1" l="1"/>
  <c r="D20" i="1" s="1"/>
  <c r="F20" i="1" s="1"/>
  <c r="K19" i="1"/>
  <c r="G20" i="1" l="1"/>
  <c r="H20" i="1"/>
  <c r="I20" i="1" l="1"/>
  <c r="J20" i="1" s="1"/>
  <c r="M20" i="1"/>
  <c r="L20" i="1"/>
  <c r="E20" i="1" l="1"/>
  <c r="D21" i="1" s="1"/>
  <c r="F21" i="1" s="1"/>
  <c r="K20" i="1"/>
  <c r="G21" i="1" l="1"/>
  <c r="H21" i="1"/>
  <c r="I21" i="1" l="1"/>
  <c r="J21" i="1" s="1"/>
  <c r="L21" i="1"/>
  <c r="M21" i="1"/>
  <c r="E21" i="1" l="1"/>
  <c r="D22" i="1" s="1"/>
  <c r="F22" i="1" s="1"/>
  <c r="K21" i="1"/>
  <c r="G22" i="1" l="1"/>
  <c r="H22" i="1"/>
  <c r="I22" i="1" l="1"/>
  <c r="J22" i="1" s="1"/>
  <c r="M22" i="1"/>
  <c r="L22" i="1"/>
  <c r="E22" i="1" l="1"/>
  <c r="D23" i="1" s="1"/>
  <c r="F23" i="1" s="1"/>
  <c r="K22" i="1"/>
  <c r="G23" i="1" l="1"/>
  <c r="H23" i="1"/>
  <c r="L23" i="1" s="1"/>
  <c r="E23" i="1" s="1"/>
  <c r="D24" i="1" s="1"/>
  <c r="I23" i="1" l="1"/>
  <c r="J23" i="1" s="1"/>
  <c r="F24" i="1" s="1"/>
  <c r="M23" i="1"/>
  <c r="K23" i="1" l="1"/>
  <c r="G24" i="1"/>
  <c r="H24" i="1"/>
  <c r="I24" i="1" l="1"/>
  <c r="J24" i="1" s="1"/>
  <c r="L24" i="1"/>
  <c r="M24" i="1"/>
  <c r="E24" i="1" l="1"/>
  <c r="D25" i="1" s="1"/>
  <c r="F25" i="1" s="1"/>
  <c r="K24" i="1"/>
  <c r="G25" i="1" l="1"/>
  <c r="H25" i="1"/>
  <c r="I25" i="1" l="1"/>
  <c r="J25" i="1" s="1"/>
  <c r="L25" i="1"/>
  <c r="M25" i="1"/>
  <c r="E25" i="1" l="1"/>
  <c r="D26" i="1" s="1"/>
  <c r="F26" i="1" s="1"/>
  <c r="K25" i="1"/>
  <c r="G26" i="1" l="1"/>
  <c r="H26" i="1"/>
  <c r="I26" i="1" l="1"/>
  <c r="J26" i="1" s="1"/>
  <c r="M26" i="1"/>
  <c r="L26" i="1"/>
  <c r="E26" i="1" l="1"/>
  <c r="D27" i="1" s="1"/>
  <c r="F27" i="1" s="1"/>
  <c r="K26" i="1"/>
  <c r="G27" i="1" l="1"/>
  <c r="H27" i="1"/>
  <c r="I27" i="1" l="1"/>
  <c r="J27" i="1" s="1"/>
  <c r="M27" i="1"/>
  <c r="L27" i="1"/>
  <c r="E27" i="1" l="1"/>
  <c r="D28" i="1" s="1"/>
  <c r="F28" i="1" s="1"/>
  <c r="K27" i="1"/>
  <c r="G28" i="1" l="1"/>
  <c r="H28" i="1"/>
  <c r="I28" i="1" l="1"/>
  <c r="J28" i="1" s="1"/>
  <c r="L28" i="1"/>
  <c r="M28" i="1"/>
  <c r="E28" i="1" l="1"/>
  <c r="D29" i="1" s="1"/>
  <c r="F29" i="1" s="1"/>
  <c r="K28" i="1"/>
  <c r="G29" i="1" l="1"/>
  <c r="H29" i="1"/>
  <c r="I29" i="1" l="1"/>
  <c r="J29" i="1" s="1"/>
  <c r="M29" i="1"/>
  <c r="L29" i="1"/>
  <c r="E29" i="1" l="1"/>
  <c r="D30" i="1" s="1"/>
  <c r="F30" i="1" s="1"/>
  <c r="K29" i="1"/>
  <c r="G30" i="1" l="1"/>
  <c r="H30" i="1"/>
  <c r="I30" i="1" l="1"/>
  <c r="J30" i="1" s="1"/>
  <c r="M30" i="1"/>
  <c r="L30" i="1"/>
  <c r="K30" i="1" l="1"/>
  <c r="E30" i="1"/>
  <c r="D31" i="1" s="1"/>
  <c r="F31" i="1" s="1"/>
  <c r="G31" i="1" l="1"/>
  <c r="H31" i="1"/>
  <c r="I31" i="1" l="1"/>
  <c r="J31" i="1" s="1"/>
  <c r="L31" i="1"/>
  <c r="M31" i="1"/>
  <c r="E31" i="1" l="1"/>
  <c r="D32" i="1" s="1"/>
  <c r="F32" i="1"/>
  <c r="K31" i="1"/>
  <c r="G32" i="1" l="1"/>
  <c r="H32" i="1"/>
  <c r="I32" i="1" l="1"/>
  <c r="J32" i="1" s="1"/>
  <c r="M32" i="1"/>
  <c r="L32" i="1"/>
  <c r="E32" i="1" l="1"/>
  <c r="D33" i="1" s="1"/>
  <c r="F33" i="1" s="1"/>
  <c r="G33" i="1" s="1"/>
  <c r="K32" i="1"/>
  <c r="H33" i="1" l="1"/>
  <c r="I33" i="1" s="1"/>
  <c r="J33" i="1" s="1"/>
  <c r="L33" i="1" l="1"/>
  <c r="E33" i="1" s="1"/>
  <c r="D34" i="1" s="1"/>
  <c r="F34" i="1" s="1"/>
  <c r="M33" i="1"/>
  <c r="K33" i="1"/>
  <c r="G34" i="1" l="1"/>
  <c r="H34" i="1"/>
  <c r="I34" i="1" l="1"/>
  <c r="J34" i="1" s="1"/>
  <c r="M34" i="1"/>
  <c r="L34" i="1"/>
  <c r="E34" i="1" l="1"/>
  <c r="D35" i="1" s="1"/>
  <c r="F35" i="1" s="1"/>
  <c r="K34" i="1"/>
  <c r="G35" i="1" l="1"/>
  <c r="H35" i="1"/>
  <c r="I35" i="1" l="1"/>
  <c r="J35" i="1" s="1"/>
  <c r="M35" i="1"/>
  <c r="L35" i="1"/>
  <c r="E35" i="1" l="1"/>
  <c r="D36" i="1" s="1"/>
  <c r="F36" i="1" s="1"/>
  <c r="G36" i="1" s="1"/>
  <c r="K35" i="1"/>
  <c r="H36" i="1" l="1"/>
  <c r="I36" i="1"/>
  <c r="J36" i="1" s="1"/>
  <c r="M36" i="1"/>
  <c r="L36" i="1"/>
  <c r="K36" i="1" l="1"/>
  <c r="E36" i="1"/>
  <c r="D37" i="1" s="1"/>
  <c r="F37" i="1" s="1"/>
  <c r="G37" i="1" l="1"/>
  <c r="H37" i="1"/>
  <c r="I37" i="1" l="1"/>
  <c r="J37" i="1" s="1"/>
  <c r="M37" i="1"/>
  <c r="L37" i="1"/>
  <c r="E37" i="1" l="1"/>
  <c r="D38" i="1" s="1"/>
  <c r="F38" i="1" s="1"/>
  <c r="K37" i="1"/>
  <c r="G38" i="1" l="1"/>
  <c r="H38" i="1"/>
  <c r="I38" i="1" l="1"/>
  <c r="J38" i="1" s="1"/>
  <c r="M38" i="1"/>
  <c r="L38" i="1"/>
  <c r="E38" i="1" l="1"/>
  <c r="D39" i="1" s="1"/>
  <c r="F39" i="1" s="1"/>
  <c r="K38" i="1"/>
  <c r="G39" i="1" l="1"/>
  <c r="H39" i="1"/>
  <c r="I39" i="1" l="1"/>
  <c r="J39" i="1" s="1"/>
  <c r="L39" i="1"/>
  <c r="M39" i="1"/>
  <c r="E39" i="1" l="1"/>
  <c r="D40" i="1" s="1"/>
  <c r="F40" i="1" s="1"/>
  <c r="K39" i="1"/>
  <c r="G40" i="1" l="1"/>
  <c r="H40" i="1"/>
  <c r="I40" i="1" l="1"/>
  <c r="J40" i="1" s="1"/>
  <c r="M40" i="1"/>
  <c r="L40" i="1"/>
  <c r="E40" i="1" l="1"/>
  <c r="D41" i="1" s="1"/>
  <c r="F41" i="1" s="1"/>
  <c r="G41" i="1" s="1"/>
  <c r="K40" i="1"/>
  <c r="H41" i="1" l="1"/>
  <c r="L41" i="1" s="1"/>
  <c r="E41" i="1" s="1"/>
  <c r="D42" i="1" s="1"/>
  <c r="M41" i="1" l="1"/>
  <c r="I41" i="1"/>
  <c r="J41" i="1" s="1"/>
  <c r="F42" i="1" s="1"/>
  <c r="K41" i="1" l="1"/>
  <c r="G42" i="1"/>
  <c r="H42" i="1"/>
  <c r="I42" i="1" l="1"/>
  <c r="J42" i="1" s="1"/>
  <c r="L42" i="1"/>
  <c r="M42" i="1"/>
  <c r="E42" i="1" l="1"/>
  <c r="D43" i="1" s="1"/>
  <c r="F43" i="1"/>
  <c r="K42" i="1"/>
  <c r="G43" i="1" l="1"/>
  <c r="H43" i="1"/>
  <c r="I43" i="1" l="1"/>
  <c r="J43" i="1" s="1"/>
  <c r="L43" i="1"/>
  <c r="M43" i="1"/>
  <c r="E43" i="1" l="1"/>
  <c r="D44" i="1" s="1"/>
  <c r="F44" i="1" s="1"/>
  <c r="K43" i="1"/>
  <c r="G44" i="1" l="1"/>
  <c r="H44" i="1"/>
  <c r="L44" i="1" s="1"/>
  <c r="E44" i="1" s="1"/>
  <c r="D45" i="1" s="1"/>
  <c r="I44" i="1" l="1"/>
  <c r="J44" i="1" s="1"/>
  <c r="K44" i="1" s="1"/>
  <c r="M44" i="1"/>
  <c r="F45" i="1" l="1"/>
  <c r="G45" i="1"/>
  <c r="H45" i="1"/>
  <c r="I45" i="1" l="1"/>
  <c r="J45" i="1" s="1"/>
  <c r="L45" i="1"/>
  <c r="M45" i="1"/>
  <c r="E45" i="1" l="1"/>
  <c r="D46" i="1" s="1"/>
  <c r="F46" i="1" s="1"/>
  <c r="K45" i="1"/>
  <c r="G46" i="1" l="1"/>
  <c r="H46" i="1"/>
  <c r="I46" i="1" l="1"/>
  <c r="J46" i="1" s="1"/>
  <c r="L46" i="1"/>
  <c r="M46" i="1"/>
  <c r="E46" i="1" l="1"/>
  <c r="D47" i="1" s="1"/>
  <c r="F47" i="1" s="1"/>
  <c r="K46" i="1"/>
  <c r="G47" i="1" l="1"/>
  <c r="H47" i="1"/>
  <c r="I47" i="1" l="1"/>
  <c r="J47" i="1" s="1"/>
  <c r="M47" i="1"/>
  <c r="L47" i="1"/>
  <c r="E47" i="1" l="1"/>
  <c r="D48" i="1" s="1"/>
  <c r="F48" i="1" s="1"/>
  <c r="K47" i="1"/>
  <c r="G48" i="1" l="1"/>
  <c r="H48" i="1"/>
  <c r="I48" i="1" l="1"/>
  <c r="J48" i="1" s="1"/>
  <c r="M48" i="1"/>
  <c r="L48" i="1"/>
  <c r="K48" i="1" l="1"/>
  <c r="E48" i="1"/>
  <c r="D49" i="1" s="1"/>
  <c r="F49" i="1" s="1"/>
  <c r="G49" i="1" s="1"/>
  <c r="H49" i="1" l="1"/>
  <c r="I49" i="1" s="1"/>
  <c r="J49" i="1" s="1"/>
  <c r="L49" i="1" l="1"/>
  <c r="E49" i="1" s="1"/>
  <c r="D50" i="1" s="1"/>
  <c r="F50" i="1" s="1"/>
  <c r="M49" i="1"/>
  <c r="K49" i="1"/>
  <c r="G50" i="1" l="1"/>
  <c r="H50" i="1"/>
  <c r="I50" i="1" l="1"/>
  <c r="J50" i="1" s="1"/>
  <c r="M50" i="1"/>
  <c r="L50" i="1"/>
  <c r="E50" i="1" l="1"/>
  <c r="D51" i="1" s="1"/>
  <c r="F51" i="1" s="1"/>
  <c r="K50" i="1"/>
  <c r="G51" i="1" l="1"/>
  <c r="H51" i="1"/>
  <c r="I51" i="1" l="1"/>
  <c r="J51" i="1" s="1"/>
  <c r="M51" i="1"/>
  <c r="L51" i="1"/>
  <c r="K51" i="1" l="1"/>
  <c r="E51" i="1"/>
  <c r="D52" i="1" s="1"/>
  <c r="F52" i="1" s="1"/>
  <c r="G52" i="1" l="1"/>
  <c r="H52" i="1"/>
  <c r="I52" i="1" l="1"/>
  <c r="J52" i="1" s="1"/>
  <c r="L52" i="1"/>
  <c r="M52" i="1"/>
  <c r="E52" i="1" l="1"/>
  <c r="D53" i="1" s="1"/>
  <c r="F53" i="1" s="1"/>
  <c r="G53" i="1" s="1"/>
  <c r="K52" i="1"/>
  <c r="H53" i="1" l="1"/>
  <c r="L53" i="1" s="1"/>
  <c r="E53" i="1" s="1"/>
  <c r="D54" i="1" s="1"/>
  <c r="I53" i="1"/>
  <c r="J53" i="1" s="1"/>
  <c r="M53" i="1" l="1"/>
  <c r="F54" i="1"/>
  <c r="K53" i="1"/>
  <c r="G54" i="1" l="1"/>
  <c r="H54" i="1"/>
  <c r="I54" i="1" l="1"/>
  <c r="J54" i="1" s="1"/>
  <c r="L54" i="1"/>
  <c r="M54" i="1"/>
  <c r="E54" i="1" l="1"/>
  <c r="D55" i="1" s="1"/>
  <c r="K54" i="1"/>
  <c r="F55" i="1"/>
  <c r="G55" i="1" l="1"/>
  <c r="H55" i="1"/>
  <c r="I55" i="1" l="1"/>
  <c r="J55" i="1" s="1"/>
  <c r="M55" i="1"/>
  <c r="L55" i="1"/>
  <c r="K55" i="1" l="1"/>
  <c r="E55" i="1"/>
  <c r="D56" i="1" s="1"/>
  <c r="F56" i="1" s="1"/>
  <c r="G56" i="1" l="1"/>
  <c r="H56" i="1"/>
  <c r="I56" i="1" l="1"/>
  <c r="J56" i="1" s="1"/>
  <c r="M56" i="1"/>
  <c r="L56" i="1"/>
  <c r="K56" i="1" l="1"/>
  <c r="E56" i="1"/>
  <c r="D57" i="1" s="1"/>
  <c r="F57" i="1" s="1"/>
  <c r="G57" i="1" l="1"/>
  <c r="H57" i="1"/>
  <c r="I57" i="1" l="1"/>
  <c r="J57" i="1" s="1"/>
  <c r="M57" i="1"/>
  <c r="L57" i="1"/>
  <c r="E57" i="1" l="1"/>
  <c r="D58" i="1" s="1"/>
  <c r="K57" i="1"/>
  <c r="F58" i="1"/>
  <c r="G58" i="1" l="1"/>
  <c r="H58" i="1"/>
  <c r="I58" i="1" l="1"/>
  <c r="J58" i="1" s="1"/>
  <c r="M58" i="1"/>
  <c r="L58" i="1"/>
  <c r="E58" i="1" l="1"/>
  <c r="D59" i="1" s="1"/>
  <c r="F59" i="1" s="1"/>
  <c r="G59" i="1" s="1"/>
  <c r="K58" i="1"/>
  <c r="H59" i="1" l="1"/>
  <c r="I59" i="1" s="1"/>
  <c r="J59" i="1" s="1"/>
  <c r="L59" i="1" l="1"/>
  <c r="M59" i="1"/>
  <c r="K59" i="1"/>
  <c r="E59" i="1"/>
  <c r="D60" i="1" s="1"/>
  <c r="F60" i="1" s="1"/>
  <c r="G60" i="1" l="1"/>
  <c r="H60" i="1"/>
  <c r="I60" i="1" l="1"/>
  <c r="J60" i="1" s="1"/>
  <c r="M60" i="1"/>
  <c r="L60" i="1"/>
  <c r="E60" i="1" l="1"/>
  <c r="D61" i="1" s="1"/>
  <c r="F61" i="1" s="1"/>
  <c r="K60" i="1"/>
  <c r="G61" i="1" l="1"/>
  <c r="H61" i="1"/>
  <c r="I61" i="1" l="1"/>
  <c r="J61" i="1" s="1"/>
  <c r="M61" i="1"/>
  <c r="L61" i="1"/>
  <c r="E61" i="1" l="1"/>
  <c r="D62" i="1" s="1"/>
  <c r="F62" i="1" s="1"/>
  <c r="K61" i="1"/>
  <c r="G62" i="1" l="1"/>
  <c r="H62" i="1"/>
  <c r="I62" i="1" l="1"/>
  <c r="J62" i="1" s="1"/>
  <c r="L62" i="1"/>
  <c r="M62" i="1"/>
  <c r="E62" i="1" l="1"/>
  <c r="D63" i="1" s="1"/>
  <c r="F63" i="1" s="1"/>
  <c r="G63" i="1" s="1"/>
  <c r="K62" i="1"/>
  <c r="H63" i="1" l="1"/>
  <c r="L63" i="1" s="1"/>
  <c r="E63" i="1" s="1"/>
  <c r="D64" i="1" s="1"/>
  <c r="M63" i="1" l="1"/>
  <c r="I63" i="1"/>
  <c r="J63" i="1" s="1"/>
  <c r="F64" i="1" s="1"/>
  <c r="K63" i="1" l="1"/>
  <c r="G64" i="1"/>
  <c r="H64" i="1"/>
  <c r="I64" i="1" l="1"/>
  <c r="J64" i="1" s="1"/>
  <c r="L64" i="1"/>
  <c r="M64" i="1"/>
  <c r="E64" i="1" l="1"/>
  <c r="D65" i="1" s="1"/>
  <c r="F65" i="1" s="1"/>
  <c r="G65" i="1" s="1"/>
  <c r="K64" i="1"/>
  <c r="H65" i="1" l="1"/>
  <c r="L65" i="1" s="1"/>
  <c r="E65" i="1" s="1"/>
  <c r="D66" i="1" s="1"/>
  <c r="M65" i="1"/>
  <c r="I65" i="1" l="1"/>
  <c r="J65" i="1" s="1"/>
  <c r="K65" i="1" s="1"/>
  <c r="F66" i="1" l="1"/>
  <c r="G66" i="1"/>
  <c r="H66" i="1"/>
  <c r="I66" i="1" l="1"/>
  <c r="J66" i="1" s="1"/>
  <c r="L66" i="1"/>
  <c r="M66" i="1"/>
  <c r="K66" i="1" l="1"/>
  <c r="E66" i="1"/>
  <c r="D67" i="1" s="1"/>
  <c r="F67" i="1" s="1"/>
  <c r="G67" i="1" l="1"/>
  <c r="H67" i="1"/>
  <c r="I67" i="1" l="1"/>
  <c r="J67" i="1" s="1"/>
  <c r="M67" i="1"/>
  <c r="L67" i="1"/>
  <c r="E67" i="1" l="1"/>
  <c r="D68" i="1" s="1"/>
  <c r="F68" i="1" s="1"/>
  <c r="G68" i="1" s="1"/>
  <c r="K67" i="1"/>
  <c r="H68" i="1" l="1"/>
  <c r="I68" i="1" s="1"/>
  <c r="J68" i="1" s="1"/>
  <c r="M68" i="1" l="1"/>
  <c r="L68" i="1"/>
  <c r="E68" i="1" s="1"/>
  <c r="D69" i="1" s="1"/>
  <c r="F69" i="1" s="1"/>
  <c r="K68" i="1"/>
  <c r="G69" i="1" l="1"/>
  <c r="H69" i="1"/>
  <c r="I69" i="1" l="1"/>
  <c r="J69" i="1" s="1"/>
  <c r="M69" i="1"/>
  <c r="L69" i="1"/>
  <c r="K69" i="1" l="1"/>
  <c r="E69" i="1"/>
  <c r="D70" i="1" s="1"/>
  <c r="F70" i="1" s="1"/>
  <c r="G70" i="1" l="1"/>
  <c r="H70" i="1"/>
  <c r="I70" i="1" l="1"/>
  <c r="J70" i="1" s="1"/>
  <c r="M70" i="1"/>
  <c r="L70" i="1"/>
  <c r="E70" i="1" l="1"/>
  <c r="D71" i="1" s="1"/>
  <c r="F71" i="1" s="1"/>
  <c r="K70" i="1"/>
  <c r="G71" i="1" l="1"/>
  <c r="H71" i="1"/>
  <c r="I71" i="1" l="1"/>
  <c r="J71" i="1" s="1"/>
  <c r="L71" i="1"/>
  <c r="M71" i="1"/>
  <c r="E71" i="1" l="1"/>
  <c r="D72" i="1" s="1"/>
  <c r="F72" i="1" s="1"/>
  <c r="G72" i="1" s="1"/>
  <c r="K71" i="1"/>
  <c r="H72" i="1" l="1"/>
  <c r="M72" i="1" s="1"/>
  <c r="L72" i="1"/>
  <c r="I72" i="1" l="1"/>
  <c r="J72" i="1" s="1"/>
  <c r="K72" i="1" s="1"/>
  <c r="E72" i="1"/>
  <c r="D73" i="1" s="1"/>
  <c r="F73" i="1" s="1"/>
  <c r="G73" i="1" s="1"/>
  <c r="H73" i="1" l="1"/>
  <c r="L73" i="1" s="1"/>
  <c r="E73" i="1" s="1"/>
  <c r="D74" i="1" s="1"/>
  <c r="M73" i="1" l="1"/>
  <c r="I73" i="1"/>
  <c r="J73" i="1" s="1"/>
  <c r="F74" i="1" s="1"/>
  <c r="K73" i="1"/>
  <c r="G74" i="1" l="1"/>
  <c r="H74" i="1"/>
  <c r="I74" i="1" l="1"/>
  <c r="J74" i="1" s="1"/>
  <c r="L74" i="1"/>
  <c r="M74" i="1"/>
  <c r="E74" i="1" l="1"/>
  <c r="D75" i="1" s="1"/>
  <c r="F75" i="1" s="1"/>
  <c r="G75" i="1" s="1"/>
  <c r="K74" i="1"/>
  <c r="H75" i="1" l="1"/>
  <c r="M75" i="1" s="1"/>
  <c r="L75" i="1"/>
  <c r="I75" i="1" l="1"/>
  <c r="J75" i="1" s="1"/>
  <c r="K75" i="1" s="1"/>
  <c r="E75" i="1"/>
  <c r="D76" i="1" s="1"/>
  <c r="F76" i="1" l="1"/>
  <c r="G76" i="1"/>
  <c r="H76" i="1"/>
  <c r="L76" i="1" s="1"/>
  <c r="E76" i="1" s="1"/>
  <c r="D77" i="1" s="1"/>
  <c r="I76" i="1" l="1"/>
  <c r="J76" i="1" s="1"/>
  <c r="K76" i="1" s="1"/>
  <c r="M76" i="1"/>
  <c r="F77" i="1"/>
  <c r="G77" i="1" l="1"/>
  <c r="H77" i="1"/>
  <c r="I77" i="1" l="1"/>
  <c r="J77" i="1" s="1"/>
  <c r="L77" i="1"/>
  <c r="M77" i="1"/>
  <c r="E77" i="1" l="1"/>
  <c r="D78" i="1" s="1"/>
  <c r="F78" i="1" s="1"/>
  <c r="G78" i="1" s="1"/>
  <c r="K77" i="1"/>
  <c r="H78" i="1" l="1"/>
  <c r="L78" i="1" s="1"/>
  <c r="M78" i="1"/>
  <c r="E78" i="1"/>
  <c r="D79" i="1" s="1"/>
  <c r="I78" i="1" l="1"/>
  <c r="J78" i="1" s="1"/>
  <c r="F79" i="1"/>
  <c r="K78" i="1"/>
  <c r="G79" i="1" l="1"/>
  <c r="H79" i="1"/>
  <c r="I79" i="1" l="1"/>
  <c r="J79" i="1" s="1"/>
  <c r="L79" i="1"/>
  <c r="M79" i="1"/>
  <c r="E79" i="1" l="1"/>
  <c r="D80" i="1" s="1"/>
  <c r="F80" i="1" s="1"/>
  <c r="K79" i="1"/>
  <c r="G80" i="1" l="1"/>
  <c r="H80" i="1"/>
  <c r="M80" i="1" s="1"/>
  <c r="L80" i="1" l="1"/>
  <c r="I80" i="1"/>
  <c r="J80" i="1" s="1"/>
  <c r="K80" i="1" s="1"/>
  <c r="E80" i="1"/>
  <c r="D81" i="1" s="1"/>
  <c r="F81" i="1" l="1"/>
  <c r="G81" i="1"/>
  <c r="H81" i="1"/>
  <c r="I81" i="1" l="1"/>
  <c r="J81" i="1" s="1"/>
  <c r="L81" i="1"/>
  <c r="M81" i="1"/>
  <c r="E81" i="1" l="1"/>
  <c r="D82" i="1" s="1"/>
  <c r="F82" i="1" s="1"/>
  <c r="G82" i="1" s="1"/>
  <c r="K81" i="1"/>
  <c r="H82" i="1" l="1"/>
  <c r="L82" i="1" s="1"/>
  <c r="E82" i="1" s="1"/>
  <c r="D83" i="1" s="1"/>
  <c r="I82" i="1" l="1"/>
  <c r="J82" i="1" s="1"/>
  <c r="F83" i="1" s="1"/>
  <c r="M82" i="1"/>
  <c r="K82" i="1" l="1"/>
  <c r="G83" i="1"/>
  <c r="H83" i="1"/>
  <c r="I83" i="1" l="1"/>
  <c r="J83" i="1" s="1"/>
  <c r="L83" i="1"/>
  <c r="M83" i="1"/>
  <c r="E83" i="1" l="1"/>
  <c r="D84" i="1" s="1"/>
  <c r="F84" i="1" s="1"/>
  <c r="K83" i="1"/>
  <c r="G84" i="1" l="1"/>
  <c r="H84" i="1"/>
  <c r="I84" i="1" l="1"/>
  <c r="J84" i="1" s="1"/>
  <c r="M84" i="1"/>
  <c r="L84" i="1"/>
  <c r="K84" i="1" l="1"/>
  <c r="E84" i="1"/>
  <c r="D85" i="1" s="1"/>
  <c r="F85" i="1"/>
  <c r="G85" i="1" l="1"/>
  <c r="H85" i="1"/>
  <c r="I85" i="1" l="1"/>
  <c r="J85" i="1" s="1"/>
  <c r="L85" i="1"/>
  <c r="M85" i="1"/>
  <c r="E85" i="1" l="1"/>
  <c r="D86" i="1" s="1"/>
  <c r="F86" i="1" s="1"/>
  <c r="K85" i="1"/>
  <c r="G86" i="1" l="1"/>
  <c r="H86" i="1"/>
  <c r="I86" i="1" l="1"/>
  <c r="J86" i="1" s="1"/>
  <c r="M86" i="1"/>
  <c r="L86" i="1"/>
  <c r="K86" i="1" l="1"/>
  <c r="E86" i="1"/>
  <c r="D87" i="1" s="1"/>
  <c r="F87" i="1" s="1"/>
  <c r="G87" i="1" l="1"/>
  <c r="H87" i="1"/>
  <c r="I87" i="1" l="1"/>
  <c r="J87" i="1" s="1"/>
  <c r="M87" i="1"/>
  <c r="L87" i="1"/>
  <c r="K87" i="1" l="1"/>
  <c r="E87" i="1"/>
  <c r="D88" i="1" s="1"/>
  <c r="F88" i="1"/>
  <c r="G88" i="1" l="1"/>
  <c r="H88" i="1"/>
  <c r="I88" i="1" l="1"/>
  <c r="J88" i="1" s="1"/>
  <c r="M88" i="1"/>
  <c r="L88" i="1"/>
  <c r="E88" i="1" l="1"/>
  <c r="D89" i="1" s="1"/>
  <c r="F89" i="1" s="1"/>
  <c r="K88" i="1"/>
  <c r="G89" i="1" l="1"/>
  <c r="H89" i="1"/>
  <c r="I89" i="1" l="1"/>
  <c r="J89" i="1" s="1"/>
  <c r="L89" i="1"/>
  <c r="M89" i="1"/>
  <c r="E89" i="1" l="1"/>
  <c r="D90" i="1" s="1"/>
  <c r="F90" i="1" s="1"/>
  <c r="K89" i="1"/>
  <c r="G90" i="1" l="1"/>
  <c r="H90" i="1"/>
  <c r="I90" i="1" l="1"/>
  <c r="J90" i="1" s="1"/>
  <c r="M90" i="1"/>
  <c r="L90" i="1"/>
  <c r="E90" i="1" l="1"/>
  <c r="D91" i="1" s="1"/>
  <c r="F91" i="1" s="1"/>
  <c r="K90" i="1"/>
  <c r="G91" i="1" l="1"/>
  <c r="H91" i="1"/>
  <c r="I91" i="1" l="1"/>
  <c r="J91" i="1" s="1"/>
  <c r="L91" i="1"/>
  <c r="M91" i="1"/>
  <c r="E91" i="1" l="1"/>
  <c r="D92" i="1" s="1"/>
  <c r="F92" i="1" s="1"/>
  <c r="K91" i="1"/>
  <c r="G92" i="1" l="1"/>
  <c r="H92" i="1"/>
  <c r="I92" i="1" l="1"/>
  <c r="J92" i="1" s="1"/>
  <c r="M92" i="1"/>
  <c r="L92" i="1"/>
  <c r="K92" i="1" l="1"/>
  <c r="E92" i="1"/>
  <c r="D93" i="1" s="1"/>
  <c r="F93" i="1" s="1"/>
  <c r="G93" i="1" l="1"/>
  <c r="H93" i="1"/>
  <c r="I93" i="1" l="1"/>
  <c r="J93" i="1" s="1"/>
  <c r="M93" i="1"/>
  <c r="L93" i="1"/>
  <c r="E93" i="1" l="1"/>
  <c r="D94" i="1" s="1"/>
  <c r="F94" i="1" s="1"/>
  <c r="G94" i="1" s="1"/>
  <c r="K93" i="1"/>
  <c r="H94" i="1" l="1"/>
  <c r="I94" i="1" s="1"/>
  <c r="J94" i="1" s="1"/>
  <c r="L94" i="1" l="1"/>
  <c r="E94" i="1" s="1"/>
  <c r="D95" i="1" s="1"/>
  <c r="F95" i="1" s="1"/>
  <c r="M94" i="1"/>
  <c r="K94" i="1"/>
  <c r="G95" i="1" l="1"/>
  <c r="H95" i="1"/>
  <c r="I95" i="1" l="1"/>
  <c r="J95" i="1" s="1"/>
  <c r="M95" i="1"/>
  <c r="L95" i="1"/>
  <c r="K95" i="1" l="1"/>
  <c r="E95" i="1"/>
  <c r="D96" i="1" s="1"/>
  <c r="F96" i="1" s="1"/>
  <c r="G96" i="1" s="1"/>
  <c r="H96" i="1" l="1"/>
  <c r="I96" i="1"/>
  <c r="J96" i="1" s="1"/>
  <c r="L96" i="1"/>
  <c r="M96" i="1"/>
  <c r="E96" i="1" l="1"/>
  <c r="D97" i="1" s="1"/>
  <c r="F97" i="1" s="1"/>
  <c r="G97" i="1" s="1"/>
  <c r="K96" i="1"/>
  <c r="H97" i="1" l="1"/>
  <c r="I97" i="1" s="1"/>
  <c r="J97" i="1" s="1"/>
  <c r="L97" i="1" l="1"/>
  <c r="M97" i="1"/>
  <c r="E97" i="1"/>
  <c r="D98" i="1" s="1"/>
  <c r="F98" i="1" s="1"/>
  <c r="K97" i="1"/>
  <c r="G98" i="1" l="1"/>
  <c r="H98" i="1"/>
  <c r="I98" i="1" l="1"/>
  <c r="J98" i="1" s="1"/>
  <c r="M98" i="1"/>
  <c r="L98" i="1"/>
  <c r="K98" i="1" l="1"/>
  <c r="E98" i="1"/>
  <c r="D99" i="1" s="1"/>
  <c r="F99" i="1" s="1"/>
  <c r="G99" i="1" l="1"/>
  <c r="H99" i="1"/>
  <c r="I99" i="1" l="1"/>
  <c r="J99" i="1" s="1"/>
  <c r="M99" i="1"/>
  <c r="L99" i="1"/>
  <c r="K99" i="1" l="1"/>
  <c r="E99" i="1"/>
  <c r="D100" i="1" s="1"/>
  <c r="F100" i="1" s="1"/>
  <c r="G100" i="1" l="1"/>
  <c r="H100" i="1"/>
  <c r="I100" i="1" l="1"/>
  <c r="J100" i="1" s="1"/>
  <c r="M100" i="1"/>
  <c r="L100" i="1"/>
  <c r="E100" i="1" l="1"/>
  <c r="D101" i="1" s="1"/>
  <c r="F101" i="1" s="1"/>
  <c r="G101" i="1" s="1"/>
  <c r="K100" i="1"/>
  <c r="H101" i="1" l="1"/>
  <c r="I101" i="1" s="1"/>
  <c r="J101" i="1" s="1"/>
  <c r="M101" i="1" l="1"/>
  <c r="L101" i="1"/>
  <c r="E101" i="1" s="1"/>
  <c r="D102" i="1" s="1"/>
  <c r="F102" i="1" s="1"/>
  <c r="K101" i="1"/>
  <c r="G102" i="1" l="1"/>
  <c r="H102" i="1"/>
  <c r="I102" i="1" l="1"/>
  <c r="J102" i="1" s="1"/>
  <c r="L102" i="1"/>
  <c r="M102" i="1"/>
  <c r="E102" i="1" l="1"/>
  <c r="D103" i="1" s="1"/>
  <c r="F103" i="1" s="1"/>
  <c r="K102" i="1"/>
  <c r="G103" i="1" l="1"/>
  <c r="H103" i="1"/>
  <c r="I103" i="1" l="1"/>
  <c r="J103" i="1" s="1"/>
  <c r="M103" i="1"/>
  <c r="L103" i="1"/>
  <c r="E103" i="1" l="1"/>
  <c r="D104" i="1" s="1"/>
  <c r="F104" i="1" s="1"/>
  <c r="K103" i="1"/>
  <c r="G104" i="1" l="1"/>
  <c r="H104" i="1"/>
  <c r="I104" i="1" l="1"/>
  <c r="J104" i="1" s="1"/>
  <c r="L104" i="1"/>
  <c r="M104" i="1"/>
  <c r="E104" i="1" l="1"/>
  <c r="D105" i="1" s="1"/>
  <c r="F105" i="1" s="1"/>
  <c r="K104" i="1"/>
  <c r="G105" i="1" l="1"/>
  <c r="H105" i="1"/>
  <c r="I105" i="1" l="1"/>
  <c r="J105" i="1" s="1"/>
  <c r="L105" i="1"/>
  <c r="M105" i="1"/>
  <c r="E105" i="1" l="1"/>
  <c r="D106" i="1" s="1"/>
  <c r="F106" i="1" s="1"/>
  <c r="K105" i="1"/>
  <c r="G106" i="1" l="1"/>
  <c r="H106" i="1"/>
  <c r="I106" i="1" l="1"/>
  <c r="J106" i="1" s="1"/>
  <c r="L106" i="1"/>
  <c r="M106" i="1"/>
  <c r="E106" i="1" l="1"/>
  <c r="D107" i="1" s="1"/>
  <c r="F107" i="1" s="1"/>
  <c r="K106" i="1"/>
  <c r="G107" i="1" l="1"/>
  <c r="H107" i="1"/>
  <c r="I107" i="1" l="1"/>
  <c r="J107" i="1" s="1"/>
  <c r="L107" i="1"/>
  <c r="M107" i="1"/>
  <c r="E107" i="1" l="1"/>
  <c r="D108" i="1" s="1"/>
  <c r="F108" i="1" s="1"/>
  <c r="K107" i="1"/>
  <c r="G108" i="1" l="1"/>
  <c r="H108" i="1"/>
  <c r="I108" i="1" l="1"/>
  <c r="J108" i="1" s="1"/>
  <c r="L108" i="1"/>
  <c r="M108" i="1"/>
  <c r="E108" i="1" l="1"/>
  <c r="D109" i="1" s="1"/>
  <c r="F109" i="1"/>
  <c r="K108" i="1"/>
  <c r="G109" i="1" l="1"/>
  <c r="H109" i="1"/>
  <c r="I109" i="1" l="1"/>
  <c r="J109" i="1" s="1"/>
  <c r="M109" i="1"/>
  <c r="L109" i="1"/>
  <c r="E109" i="1" l="1"/>
  <c r="D110" i="1" s="1"/>
  <c r="F110" i="1" s="1"/>
  <c r="K109" i="1"/>
  <c r="G110" i="1" l="1"/>
  <c r="H110" i="1"/>
  <c r="I110" i="1" l="1"/>
  <c r="J110" i="1" s="1"/>
  <c r="L110" i="1"/>
  <c r="M110" i="1"/>
  <c r="E110" i="1" l="1"/>
  <c r="D111" i="1" s="1"/>
  <c r="F111" i="1" s="1"/>
  <c r="K110" i="1"/>
  <c r="G111" i="1" l="1"/>
  <c r="H111" i="1"/>
  <c r="I111" i="1" l="1"/>
  <c r="J111" i="1" s="1"/>
  <c r="L111" i="1"/>
  <c r="M111" i="1"/>
  <c r="E111" i="1" l="1"/>
  <c r="D112" i="1" s="1"/>
  <c r="F112" i="1" s="1"/>
  <c r="G112" i="1" s="1"/>
  <c r="K111" i="1"/>
  <c r="H112" i="1" l="1"/>
  <c r="I112" i="1" s="1"/>
  <c r="J112" i="1" s="1"/>
  <c r="L112" i="1"/>
  <c r="M112" i="1"/>
  <c r="E112" i="1" l="1"/>
  <c r="D113" i="1" s="1"/>
  <c r="F113" i="1" s="1"/>
  <c r="K112" i="1"/>
  <c r="G113" i="1" l="1"/>
  <c r="H113" i="1"/>
  <c r="I113" i="1" l="1"/>
  <c r="J113" i="1" s="1"/>
  <c r="L113" i="1"/>
  <c r="M113" i="1"/>
  <c r="E113" i="1" l="1"/>
  <c r="D114" i="1" s="1"/>
  <c r="F114" i="1"/>
  <c r="K113" i="1"/>
  <c r="G114" i="1" l="1"/>
  <c r="H114" i="1"/>
  <c r="I114" i="1" l="1"/>
  <c r="J114" i="1" s="1"/>
  <c r="M114" i="1"/>
  <c r="L114" i="1"/>
  <c r="E114" i="1" l="1"/>
  <c r="D115" i="1" s="1"/>
  <c r="F115" i="1" s="1"/>
  <c r="K114" i="1"/>
  <c r="G115" i="1" l="1"/>
  <c r="H115" i="1"/>
  <c r="I115" i="1" l="1"/>
  <c r="J115" i="1" s="1"/>
  <c r="M115" i="1"/>
  <c r="L115" i="1"/>
  <c r="E115" i="1" l="1"/>
  <c r="D116" i="1" s="1"/>
  <c r="F116" i="1" s="1"/>
  <c r="K115" i="1"/>
  <c r="G116" i="1" l="1"/>
  <c r="H116" i="1"/>
  <c r="I116" i="1" l="1"/>
  <c r="J116" i="1" s="1"/>
  <c r="M116" i="1"/>
  <c r="L116" i="1"/>
  <c r="E116" i="1" l="1"/>
  <c r="D117" i="1" s="1"/>
  <c r="F117" i="1" s="1"/>
  <c r="K116" i="1"/>
  <c r="G117" i="1" l="1"/>
  <c r="H117" i="1"/>
  <c r="I117" i="1" l="1"/>
  <c r="J117" i="1" s="1"/>
  <c r="M117" i="1"/>
  <c r="L117" i="1"/>
  <c r="K117" i="1" l="1"/>
  <c r="E117" i="1"/>
  <c r="D118" i="1" s="1"/>
  <c r="F118" i="1" s="1"/>
  <c r="G118" i="1" l="1"/>
  <c r="H118" i="1"/>
  <c r="M118" i="1" s="1"/>
  <c r="L118" i="1" l="1"/>
  <c r="E118" i="1" s="1"/>
  <c r="D119" i="1" s="1"/>
  <c r="I118" i="1"/>
  <c r="J118" i="1" s="1"/>
  <c r="F119" i="1" s="1"/>
  <c r="G119" i="1" s="1"/>
  <c r="K118" i="1" l="1"/>
  <c r="H119" i="1"/>
  <c r="M119" i="1" s="1"/>
  <c r="L119" i="1"/>
  <c r="I119" i="1" l="1"/>
  <c r="J119" i="1" s="1"/>
  <c r="E119" i="1"/>
  <c r="D120" i="1" s="1"/>
  <c r="K119" i="1"/>
  <c r="F120" i="1" l="1"/>
  <c r="G120" i="1" s="1"/>
  <c r="H120" i="1" l="1"/>
  <c r="M120" i="1" s="1"/>
  <c r="I120" i="1"/>
  <c r="J120" i="1" s="1"/>
  <c r="L120" i="1"/>
  <c r="E120" i="1" l="1"/>
  <c r="D121" i="1" s="1"/>
  <c r="F121" i="1"/>
  <c r="K120" i="1"/>
  <c r="G121" i="1" l="1"/>
  <c r="H121" i="1"/>
  <c r="I121" i="1" l="1"/>
  <c r="J121" i="1" s="1"/>
  <c r="L121" i="1"/>
  <c r="M121" i="1"/>
  <c r="E121" i="1" l="1"/>
  <c r="D122" i="1" s="1"/>
  <c r="F122" i="1" s="1"/>
  <c r="K121" i="1"/>
  <c r="G122" i="1" l="1"/>
  <c r="H122" i="1"/>
  <c r="I122" i="1" l="1"/>
  <c r="J122" i="1" s="1"/>
  <c r="M122" i="1"/>
  <c r="L122" i="1"/>
  <c r="E122" i="1" l="1"/>
  <c r="D123" i="1" s="1"/>
  <c r="F123" i="1" s="1"/>
  <c r="K122" i="1"/>
  <c r="G123" i="1" l="1"/>
  <c r="H123" i="1"/>
  <c r="I123" i="1" l="1"/>
  <c r="J123" i="1" s="1"/>
  <c r="L123" i="1"/>
  <c r="M123" i="1"/>
  <c r="E123" i="1" l="1"/>
  <c r="D124" i="1" s="1"/>
  <c r="F124" i="1" s="1"/>
  <c r="K123" i="1"/>
  <c r="G124" i="1" l="1"/>
  <c r="H124" i="1"/>
  <c r="I124" i="1" l="1"/>
  <c r="J124" i="1" s="1"/>
  <c r="M124" i="1"/>
  <c r="L124" i="1"/>
  <c r="E124" i="1" l="1"/>
  <c r="D125" i="1" s="1"/>
  <c r="F125" i="1" s="1"/>
  <c r="K124" i="1"/>
  <c r="G125" i="1" l="1"/>
  <c r="H125" i="1"/>
  <c r="I125" i="1" l="1"/>
  <c r="J125" i="1" s="1"/>
  <c r="L125" i="1"/>
  <c r="M125" i="1"/>
  <c r="E125" i="1" l="1"/>
  <c r="D126" i="1" s="1"/>
  <c r="F126" i="1" s="1"/>
  <c r="G126" i="1" s="1"/>
  <c r="K125" i="1"/>
  <c r="H126" i="1" l="1"/>
  <c r="I126" i="1" s="1"/>
  <c r="J126" i="1" s="1"/>
  <c r="M126" i="1" l="1"/>
  <c r="L126" i="1"/>
  <c r="E126" i="1" s="1"/>
  <c r="D127" i="1" s="1"/>
  <c r="F127" i="1" s="1"/>
  <c r="K126" i="1"/>
  <c r="G127" i="1" l="1"/>
  <c r="H127" i="1"/>
  <c r="I127" i="1" l="1"/>
  <c r="J127" i="1" s="1"/>
  <c r="M127" i="1"/>
  <c r="L127" i="1"/>
  <c r="E127" i="1" l="1"/>
  <c r="D128" i="1" s="1"/>
  <c r="F128" i="1" s="1"/>
  <c r="K127" i="1"/>
  <c r="G128" i="1" l="1"/>
  <c r="H128" i="1"/>
  <c r="I128" i="1" l="1"/>
  <c r="J128" i="1" s="1"/>
  <c r="L128" i="1"/>
  <c r="M128" i="1"/>
  <c r="E128" i="1" l="1"/>
  <c r="D129" i="1" s="1"/>
  <c r="F129" i="1" s="1"/>
  <c r="K128" i="1"/>
  <c r="G129" i="1" l="1"/>
  <c r="H129" i="1"/>
  <c r="I129" i="1" l="1"/>
  <c r="J129" i="1" s="1"/>
  <c r="M129" i="1"/>
  <c r="L129" i="1"/>
  <c r="E129" i="1" l="1"/>
  <c r="D130" i="1" s="1"/>
  <c r="F130" i="1" s="1"/>
  <c r="K129" i="1"/>
  <c r="G130" i="1" l="1"/>
  <c r="H130" i="1"/>
  <c r="I130" i="1" l="1"/>
  <c r="J130" i="1" s="1"/>
  <c r="L130" i="1"/>
  <c r="M130" i="1"/>
  <c r="E130" i="1" l="1"/>
  <c r="D131" i="1" s="1"/>
  <c r="F131" i="1" s="1"/>
  <c r="K130" i="1"/>
  <c r="G131" i="1" l="1"/>
  <c r="H131" i="1"/>
  <c r="I131" i="1" l="1"/>
  <c r="J131" i="1" s="1"/>
  <c r="M131" i="1"/>
  <c r="L131" i="1"/>
  <c r="E131" i="1" l="1"/>
  <c r="D132" i="1" s="1"/>
  <c r="F132" i="1" s="1"/>
  <c r="K131" i="1"/>
  <c r="G132" i="1" l="1"/>
  <c r="H132" i="1"/>
  <c r="I132" i="1" l="1"/>
  <c r="J132" i="1" s="1"/>
  <c r="L132" i="1"/>
  <c r="M132" i="1"/>
  <c r="E132" i="1" l="1"/>
  <c r="D133" i="1" s="1"/>
  <c r="F133" i="1" s="1"/>
  <c r="G133" i="1" s="1"/>
  <c r="K132" i="1"/>
  <c r="H133" i="1" l="1"/>
  <c r="I133" i="1"/>
  <c r="J133" i="1" s="1"/>
  <c r="L133" i="1" l="1"/>
  <c r="E133" i="1" s="1"/>
  <c r="D134" i="1" s="1"/>
  <c r="F134" i="1" s="1"/>
  <c r="M133" i="1"/>
  <c r="K133" i="1"/>
  <c r="G134" i="1" l="1"/>
  <c r="H134" i="1"/>
  <c r="L134" i="1" s="1"/>
  <c r="I134" i="1"/>
  <c r="J134" i="1" s="1"/>
  <c r="M134" i="1"/>
  <c r="E134" i="1" l="1"/>
  <c r="D135" i="1" s="1"/>
  <c r="F135" i="1" s="1"/>
  <c r="G135" i="1" s="1"/>
  <c r="K134" i="1"/>
  <c r="H135" i="1" l="1"/>
  <c r="L135" i="1" s="1"/>
  <c r="E135" i="1" s="1"/>
  <c r="D136" i="1" s="1"/>
  <c r="M135" i="1"/>
  <c r="I135" i="1"/>
  <c r="J135" i="1" s="1"/>
  <c r="F136" i="1" l="1"/>
  <c r="K135" i="1"/>
  <c r="G136" i="1" l="1"/>
  <c r="H136" i="1"/>
  <c r="I136" i="1" l="1"/>
  <c r="J136" i="1" s="1"/>
  <c r="M136" i="1"/>
  <c r="L136" i="1"/>
  <c r="E136" i="1" l="1"/>
  <c r="D137" i="1" s="1"/>
  <c r="F137" i="1" s="1"/>
  <c r="G137" i="1" s="1"/>
  <c r="K136" i="1"/>
  <c r="H137" i="1" l="1"/>
  <c r="L137" i="1" s="1"/>
  <c r="E137" i="1" s="1"/>
  <c r="D138" i="1" s="1"/>
  <c r="I137" i="1"/>
  <c r="J137" i="1" s="1"/>
  <c r="M137" i="1"/>
  <c r="K137" i="1" l="1"/>
  <c r="F138" i="1"/>
  <c r="G138" i="1" l="1"/>
  <c r="H138" i="1"/>
  <c r="I138" i="1" l="1"/>
  <c r="J138" i="1" s="1"/>
  <c r="L138" i="1"/>
  <c r="M138" i="1"/>
  <c r="E138" i="1" l="1"/>
  <c r="D139" i="1" s="1"/>
  <c r="F139" i="1" s="1"/>
  <c r="G139" i="1" s="1"/>
  <c r="K138" i="1"/>
  <c r="H139" i="1" l="1"/>
  <c r="L139" i="1" s="1"/>
  <c r="E139" i="1" s="1"/>
  <c r="D140" i="1" s="1"/>
  <c r="M139" i="1" l="1"/>
  <c r="I139" i="1"/>
  <c r="J139" i="1" s="1"/>
  <c r="F140" i="1" s="1"/>
  <c r="K139" i="1" l="1"/>
  <c r="G140" i="1"/>
  <c r="H140" i="1"/>
  <c r="I140" i="1" l="1"/>
  <c r="J140" i="1" s="1"/>
  <c r="M140" i="1"/>
  <c r="L140" i="1"/>
  <c r="E140" i="1" l="1"/>
  <c r="D141" i="1" s="1"/>
  <c r="F141" i="1" s="1"/>
  <c r="G141" i="1" s="1"/>
  <c r="K140" i="1"/>
  <c r="H141" i="1" l="1"/>
  <c r="L141" i="1" s="1"/>
  <c r="E141" i="1" s="1"/>
  <c r="D142" i="1" s="1"/>
  <c r="M141" i="1" l="1"/>
  <c r="I141" i="1"/>
  <c r="J141" i="1" s="1"/>
  <c r="K141" i="1" s="1"/>
  <c r="F142" i="1" l="1"/>
  <c r="H142" i="1" s="1"/>
  <c r="G142" i="1" l="1"/>
  <c r="I142" i="1"/>
  <c r="J142" i="1" s="1"/>
  <c r="L142" i="1"/>
  <c r="M142" i="1"/>
  <c r="E142" i="1" l="1"/>
  <c r="D143" i="1" s="1"/>
  <c r="F143" i="1" s="1"/>
  <c r="G143" i="1" s="1"/>
  <c r="K142" i="1"/>
  <c r="H143" i="1" l="1"/>
  <c r="M143" i="1" s="1"/>
  <c r="I143" i="1"/>
  <c r="J143" i="1" s="1"/>
  <c r="L143" i="1" l="1"/>
  <c r="E143" i="1" s="1"/>
  <c r="D144" i="1" s="1"/>
  <c r="F144" i="1" s="1"/>
  <c r="K143" i="1"/>
  <c r="G144" i="1" l="1"/>
  <c r="H144" i="1"/>
  <c r="I144" i="1" l="1"/>
  <c r="J144" i="1" s="1"/>
  <c r="M144" i="1"/>
  <c r="L144" i="1"/>
  <c r="E144" i="1" l="1"/>
  <c r="D145" i="1" s="1"/>
  <c r="F145" i="1" s="1"/>
  <c r="G145" i="1" s="1"/>
  <c r="K144" i="1"/>
  <c r="H145" i="1" l="1"/>
  <c r="L145" i="1" s="1"/>
  <c r="E145" i="1" s="1"/>
  <c r="D146" i="1" s="1"/>
  <c r="M145" i="1" l="1"/>
  <c r="I145" i="1"/>
  <c r="J145" i="1" s="1"/>
  <c r="K145" i="1" s="1"/>
  <c r="F146" i="1" l="1"/>
  <c r="H146" i="1" s="1"/>
  <c r="G146" i="1" l="1"/>
  <c r="I146" i="1"/>
  <c r="J146" i="1" s="1"/>
  <c r="L146" i="1"/>
  <c r="M146" i="1"/>
  <c r="E146" i="1" l="1"/>
  <c r="D147" i="1" s="1"/>
  <c r="F147" i="1" s="1"/>
  <c r="G147" i="1" s="1"/>
  <c r="K146" i="1"/>
  <c r="H147" i="1" l="1"/>
  <c r="M147" i="1" s="1"/>
  <c r="I147" i="1" l="1"/>
  <c r="J147" i="1" s="1"/>
  <c r="L147" i="1"/>
  <c r="E147" i="1" s="1"/>
  <c r="D148" i="1" s="1"/>
  <c r="F148" i="1" s="1"/>
  <c r="K147" i="1"/>
  <c r="G148" i="1" l="1"/>
  <c r="H148" i="1"/>
  <c r="I148" i="1" l="1"/>
  <c r="J148" i="1" s="1"/>
  <c r="M148" i="1"/>
  <c r="L148" i="1"/>
  <c r="E148" i="1" l="1"/>
  <c r="D149" i="1" s="1"/>
  <c r="F149" i="1" s="1"/>
  <c r="G149" i="1" s="1"/>
  <c r="K148" i="1"/>
  <c r="H149" i="1" l="1"/>
  <c r="L149" i="1" s="1"/>
  <c r="E149" i="1" s="1"/>
  <c r="D150" i="1" s="1"/>
  <c r="M149" i="1" l="1"/>
  <c r="I149" i="1"/>
  <c r="J149" i="1" s="1"/>
  <c r="F150" i="1" s="1"/>
  <c r="K149" i="1" l="1"/>
  <c r="G150" i="1"/>
  <c r="H150" i="1"/>
  <c r="I150" i="1" l="1"/>
  <c r="J150" i="1" s="1"/>
  <c r="L150" i="1"/>
  <c r="M150" i="1"/>
  <c r="E150" i="1" l="1"/>
  <c r="D151" i="1" s="1"/>
  <c r="F151" i="1" s="1"/>
  <c r="G151" i="1" s="1"/>
  <c r="K150" i="1"/>
  <c r="H151" i="1" l="1"/>
  <c r="M151" i="1" s="1"/>
  <c r="L151" i="1" l="1"/>
  <c r="E151" i="1" s="1"/>
  <c r="D152" i="1" s="1"/>
  <c r="I151" i="1"/>
  <c r="J151" i="1" s="1"/>
  <c r="K151" i="1" s="1"/>
  <c r="F152" i="1" l="1"/>
  <c r="G152" i="1" s="1"/>
  <c r="H152" i="1" l="1"/>
  <c r="M152" i="1" s="1"/>
  <c r="I152" i="1"/>
  <c r="J152" i="1" s="1"/>
  <c r="K152" i="1" s="1"/>
  <c r="L152" i="1"/>
  <c r="E152" i="1" s="1"/>
  <c r="D153" i="1" s="1"/>
  <c r="F153" i="1" l="1"/>
  <c r="G153" i="1"/>
  <c r="H153" i="1"/>
  <c r="L153" i="1" s="1"/>
  <c r="E153" i="1" s="1"/>
  <c r="D154" i="1" s="1"/>
  <c r="M153" i="1" l="1"/>
  <c r="I153" i="1"/>
  <c r="J153" i="1" s="1"/>
  <c r="F154" i="1" s="1"/>
  <c r="K153" i="1" l="1"/>
  <c r="G154" i="1"/>
  <c r="H154" i="1"/>
  <c r="I154" i="1" l="1"/>
  <c r="J154" i="1" s="1"/>
  <c r="L154" i="1"/>
  <c r="M154" i="1"/>
  <c r="E154" i="1" l="1"/>
  <c r="D155" i="1" s="1"/>
  <c r="F155" i="1" s="1"/>
  <c r="G155" i="1" s="1"/>
  <c r="K154" i="1"/>
  <c r="H155" i="1" l="1"/>
  <c r="L155" i="1" s="1"/>
  <c r="E155" i="1" s="1"/>
  <c r="D156" i="1" s="1"/>
  <c r="M155" i="1"/>
  <c r="I155" i="1" l="1"/>
  <c r="J155" i="1" s="1"/>
  <c r="K155" i="1" s="1"/>
  <c r="F156" i="1" l="1"/>
  <c r="H156" i="1" s="1"/>
  <c r="G156" i="1" l="1"/>
  <c r="I156" i="1"/>
  <c r="J156" i="1" s="1"/>
  <c r="M156" i="1"/>
  <c r="L156" i="1"/>
  <c r="E156" i="1" l="1"/>
  <c r="D157" i="1" s="1"/>
  <c r="F157" i="1" s="1"/>
  <c r="G157" i="1" s="1"/>
  <c r="K156" i="1"/>
  <c r="H157" i="1" l="1"/>
  <c r="L157" i="1" s="1"/>
  <c r="E157" i="1" s="1"/>
  <c r="D158" i="1" s="1"/>
  <c r="M157" i="1" l="1"/>
  <c r="I157" i="1"/>
  <c r="J157" i="1" s="1"/>
  <c r="F158" i="1" s="1"/>
  <c r="K157" i="1" l="1"/>
  <c r="G158" i="1"/>
  <c r="H158" i="1"/>
  <c r="I158" i="1" l="1"/>
  <c r="J158" i="1" s="1"/>
  <c r="L158" i="1"/>
  <c r="M158" i="1"/>
  <c r="E158" i="1" l="1"/>
  <c r="D159" i="1" s="1"/>
  <c r="F159" i="1" s="1"/>
  <c r="G159" i="1" s="1"/>
  <c r="K158" i="1"/>
  <c r="H159" i="1" l="1"/>
  <c r="M159" i="1" s="1"/>
  <c r="L159" i="1"/>
  <c r="I159" i="1" l="1"/>
  <c r="J159" i="1" s="1"/>
  <c r="K159" i="1" s="1"/>
  <c r="E159" i="1"/>
  <c r="D160" i="1" s="1"/>
  <c r="F160" i="1" l="1"/>
  <c r="G160" i="1" s="1"/>
  <c r="H160" i="1" l="1"/>
  <c r="M160" i="1" s="1"/>
  <c r="I160" i="1"/>
  <c r="J160" i="1" s="1"/>
  <c r="L160" i="1"/>
  <c r="E160" i="1" s="1"/>
  <c r="D161" i="1" s="1"/>
  <c r="F161" i="1" s="1"/>
  <c r="K160" i="1"/>
  <c r="G161" i="1" l="1"/>
  <c r="H161" i="1"/>
  <c r="I161" i="1" l="1"/>
  <c r="J161" i="1" s="1"/>
  <c r="M161" i="1"/>
  <c r="L161" i="1"/>
  <c r="E161" i="1" l="1"/>
  <c r="D162" i="1" s="1"/>
  <c r="F162" i="1" s="1"/>
  <c r="K161" i="1"/>
  <c r="G162" i="1" l="1"/>
  <c r="H162" i="1"/>
  <c r="I162" i="1" l="1"/>
  <c r="J162" i="1" s="1"/>
  <c r="L162" i="1"/>
  <c r="M162" i="1"/>
  <c r="E162" i="1" l="1"/>
  <c r="D163" i="1" s="1"/>
  <c r="F163" i="1" s="1"/>
  <c r="K162" i="1"/>
  <c r="G163" i="1" l="1"/>
  <c r="H163" i="1"/>
  <c r="I163" i="1" l="1"/>
  <c r="J163" i="1" s="1"/>
  <c r="M163" i="1"/>
  <c r="L163" i="1"/>
  <c r="E163" i="1" l="1"/>
  <c r="D164" i="1" s="1"/>
  <c r="F164" i="1" s="1"/>
  <c r="G164" i="1" s="1"/>
  <c r="K163" i="1"/>
  <c r="H164" i="1" l="1"/>
  <c r="L164" i="1" s="1"/>
  <c r="E164" i="1" s="1"/>
  <c r="D165" i="1" s="1"/>
  <c r="M164" i="1"/>
  <c r="I164" i="1" l="1"/>
  <c r="J164" i="1" s="1"/>
  <c r="K164" i="1" s="1"/>
  <c r="F165" i="1" l="1"/>
  <c r="G165" i="1" s="1"/>
  <c r="H165" i="1" l="1"/>
  <c r="M165" i="1" s="1"/>
  <c r="L165" i="1"/>
  <c r="I165" i="1"/>
  <c r="J165" i="1" s="1"/>
  <c r="K165" i="1" s="1"/>
  <c r="E165" i="1"/>
  <c r="D166" i="1" s="1"/>
  <c r="F166" i="1" l="1"/>
  <c r="G166" i="1" s="1"/>
  <c r="H166" i="1"/>
  <c r="I166" i="1" l="1"/>
  <c r="J166" i="1" s="1"/>
  <c r="M166" i="1"/>
  <c r="L166" i="1"/>
  <c r="E166" i="1" l="1"/>
  <c r="D167" i="1" s="1"/>
  <c r="F167" i="1" s="1"/>
  <c r="G167" i="1" s="1"/>
  <c r="K166" i="1"/>
  <c r="H167" i="1" l="1"/>
  <c r="L167" i="1" s="1"/>
  <c r="E167" i="1"/>
  <c r="D168" i="1" s="1"/>
  <c r="I167" i="1"/>
  <c r="J167" i="1" s="1"/>
  <c r="M167" i="1"/>
  <c r="F168" i="1" l="1"/>
  <c r="G168" i="1" s="1"/>
  <c r="K167" i="1"/>
  <c r="H168" i="1" l="1"/>
  <c r="I168" i="1"/>
  <c r="J168" i="1" s="1"/>
  <c r="L168" i="1"/>
  <c r="M168" i="1"/>
  <c r="E168" i="1" l="1"/>
  <c r="D169" i="1" s="1"/>
  <c r="F169" i="1" s="1"/>
  <c r="G169" i="1" s="1"/>
  <c r="K168" i="1"/>
  <c r="H169" i="1" l="1"/>
  <c r="L169" i="1" s="1"/>
  <c r="E169" i="1" s="1"/>
  <c r="D170" i="1" s="1"/>
  <c r="I169" i="1" l="1"/>
  <c r="J169" i="1" s="1"/>
  <c r="M169" i="1"/>
  <c r="F170" i="1"/>
  <c r="K169" i="1"/>
  <c r="G170" i="1" l="1"/>
  <c r="H170" i="1"/>
  <c r="I170" i="1" l="1"/>
  <c r="J170" i="1" s="1"/>
  <c r="M170" i="1"/>
  <c r="L170" i="1"/>
  <c r="E170" i="1" l="1"/>
  <c r="D171" i="1" s="1"/>
  <c r="F171" i="1" s="1"/>
  <c r="G171" i="1" s="1"/>
  <c r="K170" i="1"/>
  <c r="H171" i="1" l="1"/>
  <c r="L171" i="1" s="1"/>
  <c r="E171" i="1" s="1"/>
  <c r="D172" i="1" s="1"/>
  <c r="I171" i="1"/>
  <c r="J171" i="1" s="1"/>
  <c r="M171" i="1"/>
  <c r="F172" i="1" l="1"/>
  <c r="G172" i="1" s="1"/>
  <c r="K171" i="1"/>
  <c r="H172" i="1" l="1"/>
  <c r="M172" i="1" s="1"/>
  <c r="I172" i="1"/>
  <c r="J172" i="1" s="1"/>
  <c r="L172" i="1"/>
  <c r="K172" i="1" l="1"/>
  <c r="E172" i="1"/>
  <c r="D173" i="1" s="1"/>
  <c r="F173" i="1" s="1"/>
  <c r="G173" i="1" l="1"/>
  <c r="H173" i="1"/>
  <c r="I173" i="1" l="1"/>
  <c r="J173" i="1" s="1"/>
  <c r="M173" i="1"/>
  <c r="L173" i="1"/>
  <c r="E173" i="1" l="1"/>
  <c r="D174" i="1" s="1"/>
  <c r="F174" i="1" s="1"/>
  <c r="K173" i="1"/>
  <c r="G174" i="1" l="1"/>
  <c r="H174" i="1"/>
  <c r="I174" i="1" l="1"/>
  <c r="J174" i="1" s="1"/>
  <c r="M174" i="1"/>
  <c r="L174" i="1"/>
  <c r="E174" i="1" l="1"/>
  <c r="D175" i="1" s="1"/>
  <c r="F175" i="1" s="1"/>
  <c r="K174" i="1"/>
  <c r="G175" i="1" l="1"/>
  <c r="H175" i="1"/>
  <c r="I175" i="1" l="1"/>
  <c r="J175" i="1" s="1"/>
  <c r="M175" i="1"/>
  <c r="L175" i="1"/>
  <c r="E175" i="1" l="1"/>
  <c r="D176" i="1" s="1"/>
  <c r="F176" i="1" s="1"/>
  <c r="G176" i="1" s="1"/>
  <c r="K175" i="1"/>
  <c r="H176" i="1" l="1"/>
  <c r="L176" i="1" s="1"/>
  <c r="E176" i="1" s="1"/>
  <c r="D177" i="1" s="1"/>
  <c r="M176" i="1" l="1"/>
  <c r="I176" i="1"/>
  <c r="J176" i="1" s="1"/>
  <c r="K176" i="1" s="1"/>
  <c r="F177" i="1" l="1"/>
  <c r="G177" i="1" s="1"/>
  <c r="H177" i="1" l="1"/>
  <c r="I177" i="1" l="1"/>
  <c r="J177" i="1" s="1"/>
  <c r="K177" i="1" s="1"/>
  <c r="L177" i="1"/>
  <c r="E177" i="1" s="1"/>
  <c r="D178" i="1" s="1"/>
  <c r="F178" i="1" s="1"/>
  <c r="G178" i="1" s="1"/>
  <c r="M177" i="1"/>
  <c r="H178" i="1" l="1"/>
  <c r="M178" i="1" s="1"/>
  <c r="L178" i="1"/>
  <c r="I178" i="1"/>
  <c r="J178" i="1" s="1"/>
  <c r="K178" i="1" s="1"/>
  <c r="E178" i="1"/>
  <c r="D179" i="1" s="1"/>
  <c r="F179" i="1" l="1"/>
  <c r="G179" i="1" s="1"/>
  <c r="H179" i="1" l="1"/>
  <c r="I179" i="1" s="1"/>
  <c r="J179" i="1" s="1"/>
  <c r="L179" i="1" l="1"/>
  <c r="M179" i="1"/>
  <c r="E179" i="1"/>
  <c r="D180" i="1" s="1"/>
  <c r="F180" i="1" s="1"/>
  <c r="G180" i="1" s="1"/>
  <c r="K179" i="1"/>
  <c r="H180" i="1" l="1"/>
  <c r="L180" i="1" s="1"/>
  <c r="E180" i="1" s="1"/>
  <c r="D181" i="1" s="1"/>
  <c r="M180" i="1" l="1"/>
  <c r="I180" i="1"/>
  <c r="J180" i="1" s="1"/>
  <c r="F181" i="1" s="1"/>
  <c r="G181" i="1" s="1"/>
  <c r="K180" i="1" l="1"/>
  <c r="H181" i="1"/>
  <c r="M181" i="1" s="1"/>
  <c r="L181" i="1" l="1"/>
  <c r="E181" i="1" s="1"/>
  <c r="D182" i="1" s="1"/>
  <c r="I181" i="1"/>
  <c r="J181" i="1" s="1"/>
  <c r="K181" i="1" s="1"/>
  <c r="F182" i="1" l="1"/>
  <c r="G182" i="1" l="1"/>
  <c r="H182" i="1"/>
  <c r="M182" i="1" l="1"/>
  <c r="L182" i="1"/>
  <c r="I182" i="1"/>
  <c r="J182" i="1" s="1"/>
  <c r="K182" i="1" s="1"/>
  <c r="E182" i="1" l="1"/>
  <c r="D183" i="1" s="1"/>
  <c r="F183" i="1" s="1"/>
  <c r="G183" i="1" l="1"/>
  <c r="H183" i="1"/>
  <c r="I183" i="1" l="1"/>
  <c r="J183" i="1" s="1"/>
  <c r="K183" i="1" s="1"/>
  <c r="M183" i="1"/>
  <c r="L183" i="1"/>
  <c r="E183" i="1" l="1"/>
  <c r="D184" i="1" s="1"/>
  <c r="F184" i="1" s="1"/>
  <c r="G184" i="1" s="1"/>
  <c r="H184" i="1" l="1"/>
  <c r="L184" i="1" s="1"/>
  <c r="E184" i="1" s="1"/>
  <c r="D185" i="1" s="1"/>
  <c r="M184" i="1" l="1"/>
  <c r="I184" i="1"/>
  <c r="J184" i="1" s="1"/>
  <c r="K184" i="1" s="1"/>
  <c r="F185" i="1" l="1"/>
  <c r="G185" i="1" s="1"/>
  <c r="H185" i="1" l="1"/>
  <c r="I185" i="1" s="1"/>
  <c r="J185" i="1" s="1"/>
  <c r="K185" i="1" s="1"/>
  <c r="M185" i="1" l="1"/>
  <c r="L185" i="1"/>
  <c r="E185" i="1" s="1"/>
  <c r="D186" i="1" s="1"/>
  <c r="F186" i="1" s="1"/>
  <c r="G186" i="1" l="1"/>
  <c r="H186" i="1"/>
  <c r="L186" i="1" l="1"/>
  <c r="M186" i="1"/>
  <c r="I186" i="1"/>
  <c r="J186" i="1" s="1"/>
  <c r="K186" i="1" s="1"/>
  <c r="E186" i="1" l="1"/>
  <c r="D187" i="1" s="1"/>
  <c r="F187" i="1" s="1"/>
  <c r="G187" i="1" l="1"/>
  <c r="H187" i="1"/>
  <c r="I187" i="1" l="1"/>
  <c r="J187" i="1" s="1"/>
  <c r="K187" i="1" s="1"/>
  <c r="M187" i="1"/>
  <c r="L187" i="1"/>
  <c r="E187" i="1" l="1"/>
  <c r="D188" i="1" s="1"/>
  <c r="F188" i="1" s="1"/>
  <c r="G188" i="1" l="1"/>
  <c r="H188" i="1"/>
  <c r="I188" i="1" l="1"/>
  <c r="J188" i="1" s="1"/>
  <c r="K188" i="1" s="1"/>
  <c r="M188" i="1"/>
  <c r="L188" i="1"/>
  <c r="E188" i="1" s="1"/>
  <c r="D189" i="1" s="1"/>
  <c r="F189" i="1" s="1"/>
  <c r="G189" i="1" s="1"/>
  <c r="H189" i="1" l="1"/>
  <c r="L189" i="1" l="1"/>
  <c r="I189" i="1"/>
  <c r="J189" i="1" s="1"/>
  <c r="K189" i="1" s="1"/>
  <c r="M189" i="1"/>
  <c r="E189" i="1" l="1"/>
  <c r="D190" i="1" s="1"/>
  <c r="F190" i="1" s="1"/>
  <c r="G190" i="1" l="1"/>
  <c r="H190" i="1"/>
  <c r="I190" i="1" l="1"/>
  <c r="J190" i="1" s="1"/>
  <c r="K190" i="1" s="1"/>
  <c r="M190" i="1"/>
  <c r="L190" i="1"/>
  <c r="E190" i="1" l="1"/>
  <c r="D191" i="1" s="1"/>
  <c r="F191" i="1" s="1"/>
  <c r="G191" i="1" l="1"/>
  <c r="H191" i="1"/>
  <c r="I191" i="1" l="1"/>
  <c r="J191" i="1" s="1"/>
  <c r="K191" i="1" s="1"/>
  <c r="M191" i="1"/>
  <c r="L191" i="1"/>
  <c r="E191" i="1" l="1"/>
  <c r="D192" i="1" s="1"/>
  <c r="F192" i="1" s="1"/>
  <c r="G192" i="1" s="1"/>
  <c r="H192" i="1" l="1"/>
  <c r="L192" i="1" s="1"/>
  <c r="E192" i="1" s="1"/>
  <c r="D193" i="1" s="1"/>
  <c r="M192" i="1"/>
  <c r="I192" i="1"/>
  <c r="J192" i="1" s="1"/>
  <c r="K192" i="1" s="1"/>
  <c r="F193" i="1" l="1"/>
  <c r="G193" i="1" l="1"/>
  <c r="H193" i="1"/>
  <c r="I193" i="1" l="1"/>
  <c r="J193" i="1" s="1"/>
  <c r="K193" i="1" s="1"/>
  <c r="L193" i="1"/>
  <c r="E193" i="1" s="1"/>
  <c r="D194" i="1" s="1"/>
  <c r="M193" i="1"/>
  <c r="F194" i="1" l="1"/>
  <c r="G194" i="1" l="1"/>
  <c r="H194" i="1"/>
  <c r="L194" i="1" l="1"/>
  <c r="I194" i="1"/>
  <c r="J194" i="1" s="1"/>
  <c r="K194" i="1" s="1"/>
  <c r="M194" i="1"/>
  <c r="E194" i="1" l="1"/>
  <c r="D195" i="1" s="1"/>
  <c r="F195" i="1" s="1"/>
  <c r="G195" i="1" s="1"/>
  <c r="H195" i="1" l="1"/>
  <c r="L195" i="1" s="1"/>
  <c r="E195" i="1" s="1"/>
  <c r="D196" i="1" s="1"/>
  <c r="M195" i="1"/>
  <c r="I195" i="1"/>
  <c r="J195" i="1" s="1"/>
  <c r="K195" i="1" s="1"/>
  <c r="F196" i="1" l="1"/>
  <c r="G196" i="1" l="1"/>
  <c r="H196" i="1"/>
  <c r="I196" i="1" l="1"/>
  <c r="J196" i="1" s="1"/>
  <c r="K196" i="1" s="1"/>
  <c r="L196" i="1"/>
  <c r="M196" i="1"/>
  <c r="E196" i="1" l="1"/>
  <c r="D197" i="1" s="1"/>
  <c r="F197" i="1" s="1"/>
  <c r="G197" i="1" s="1"/>
  <c r="H197" i="1" l="1"/>
  <c r="I197" i="1" s="1"/>
  <c r="J197" i="1" s="1"/>
  <c r="K197" i="1" s="1"/>
  <c r="L197" i="1" l="1"/>
  <c r="E197" i="1" s="1"/>
  <c r="D198" i="1" s="1"/>
  <c r="M197" i="1"/>
  <c r="F198" i="1"/>
  <c r="G198" i="1" l="1"/>
  <c r="H198" i="1"/>
  <c r="L198" i="1" l="1"/>
  <c r="I198" i="1"/>
  <c r="J198" i="1" s="1"/>
  <c r="K198" i="1" s="1"/>
  <c r="M198" i="1"/>
  <c r="E198" i="1" l="1"/>
  <c r="D199" i="1" s="1"/>
  <c r="F199" i="1" s="1"/>
  <c r="G199" i="1" s="1"/>
  <c r="H199" i="1" l="1"/>
  <c r="L199" i="1" s="1"/>
  <c r="E199" i="1" s="1"/>
  <c r="D200" i="1" s="1"/>
  <c r="I199" i="1" l="1"/>
  <c r="J199" i="1" s="1"/>
  <c r="K199" i="1" s="1"/>
  <c r="M199" i="1"/>
  <c r="F200" i="1" l="1"/>
  <c r="G200" i="1" s="1"/>
  <c r="H200" i="1" l="1"/>
  <c r="I200" i="1" s="1"/>
  <c r="J200" i="1" s="1"/>
  <c r="K200" i="1" s="1"/>
  <c r="M200" i="1" l="1"/>
  <c r="L200" i="1"/>
  <c r="E200" i="1"/>
  <c r="D201" i="1" s="1"/>
  <c r="F201" i="1" s="1"/>
  <c r="G201" i="1" s="1"/>
  <c r="H201" i="1" l="1"/>
  <c r="I201" i="1" s="1"/>
  <c r="J201" i="1" s="1"/>
  <c r="K201" i="1" s="1"/>
  <c r="L201" i="1" l="1"/>
  <c r="E201" i="1" s="1"/>
  <c r="D202" i="1" s="1"/>
  <c r="F202" i="1" s="1"/>
  <c r="M201" i="1"/>
  <c r="G202" i="1" l="1"/>
  <c r="H202" i="1"/>
  <c r="I202" i="1" l="1"/>
  <c r="J202" i="1" s="1"/>
  <c r="K202" i="1" s="1"/>
  <c r="M202" i="1"/>
  <c r="L202" i="1"/>
  <c r="E202" i="1" l="1"/>
  <c r="D203" i="1" s="1"/>
  <c r="F203" i="1" s="1"/>
  <c r="G203" i="1" s="1"/>
  <c r="H203" i="1" l="1"/>
  <c r="L203" i="1" s="1"/>
  <c r="E203" i="1" s="1"/>
  <c r="D204" i="1" s="1"/>
  <c r="M203" i="1" l="1"/>
  <c r="I203" i="1"/>
  <c r="J203" i="1" s="1"/>
  <c r="K203" i="1" s="1"/>
  <c r="F204" i="1" l="1"/>
  <c r="G204" i="1" s="1"/>
  <c r="H204" i="1" l="1"/>
  <c r="I204" i="1"/>
  <c r="J204" i="1" s="1"/>
  <c r="K204" i="1" s="1"/>
  <c r="L204" i="1"/>
  <c r="E204" i="1" s="1"/>
  <c r="D205" i="1" s="1"/>
  <c r="F205" i="1" s="1"/>
  <c r="G205" i="1" s="1"/>
  <c r="M204" i="1"/>
  <c r="H205" i="1" l="1"/>
  <c r="M205" i="1" s="1"/>
  <c r="L205" i="1" l="1"/>
  <c r="I205" i="1"/>
  <c r="J205" i="1" s="1"/>
  <c r="K205" i="1" s="1"/>
  <c r="E205" i="1" l="1"/>
  <c r="D206" i="1" s="1"/>
  <c r="F206" i="1" s="1"/>
  <c r="G206" i="1" l="1"/>
  <c r="H206" i="1"/>
  <c r="I206" i="1" l="1"/>
  <c r="J206" i="1" s="1"/>
  <c r="K206" i="1" s="1"/>
  <c r="M206" i="1"/>
  <c r="L206" i="1"/>
  <c r="E206" i="1" l="1"/>
  <c r="D207" i="1" s="1"/>
  <c r="F207" i="1" s="1"/>
  <c r="G207" i="1" l="1"/>
  <c r="H207" i="1"/>
  <c r="I207" i="1" l="1"/>
  <c r="J207" i="1" s="1"/>
  <c r="K207" i="1" s="1"/>
  <c r="M207" i="1"/>
  <c r="L207" i="1"/>
  <c r="E207" i="1" s="1"/>
  <c r="D208" i="1" s="1"/>
  <c r="F208" i="1" s="1"/>
  <c r="G208" i="1" s="1"/>
  <c r="H208" i="1" l="1"/>
  <c r="L208" i="1" l="1"/>
  <c r="I208" i="1"/>
  <c r="J208" i="1" s="1"/>
  <c r="K208" i="1" s="1"/>
  <c r="M208" i="1"/>
  <c r="E208" i="1" l="1"/>
  <c r="D209" i="1" s="1"/>
  <c r="F209" i="1" s="1"/>
  <c r="G209" i="1" s="1"/>
  <c r="H209" i="1" l="1"/>
  <c r="I209" i="1" s="1"/>
  <c r="J209" i="1" s="1"/>
  <c r="K209" i="1" s="1"/>
  <c r="L209" i="1" l="1"/>
  <c r="E209" i="1" s="1"/>
  <c r="D210" i="1" s="1"/>
  <c r="F210" i="1" s="1"/>
  <c r="M209" i="1"/>
  <c r="G210" i="1" l="1"/>
  <c r="H210" i="1"/>
  <c r="I210" i="1" l="1"/>
  <c r="J210" i="1" s="1"/>
  <c r="K210" i="1" s="1"/>
  <c r="L210" i="1"/>
  <c r="M210" i="1"/>
  <c r="E210" i="1" l="1"/>
  <c r="D211" i="1" s="1"/>
  <c r="F211" i="1" s="1"/>
  <c r="G211" i="1" l="1"/>
  <c r="H211" i="1"/>
  <c r="M211" i="1" l="1"/>
  <c r="L211" i="1"/>
  <c r="E211" i="1" s="1"/>
  <c r="D212" i="1" s="1"/>
  <c r="I211" i="1"/>
  <c r="J211" i="1" s="1"/>
  <c r="K211" i="1" s="1"/>
  <c r="F212" i="1" l="1"/>
  <c r="H212" i="1" l="1"/>
  <c r="G212" i="1"/>
  <c r="I212" i="1" l="1"/>
  <c r="J212" i="1" s="1"/>
  <c r="K212" i="1" s="1"/>
  <c r="M212" i="1"/>
  <c r="L212" i="1"/>
  <c r="E212" i="1" s="1"/>
  <c r="D213" i="1" s="1"/>
  <c r="F213" i="1" l="1"/>
  <c r="G213" i="1" s="1"/>
  <c r="H213" i="1" l="1"/>
  <c r="M213" i="1" l="1"/>
  <c r="I213" i="1"/>
  <c r="J213" i="1" s="1"/>
  <c r="K213" i="1" s="1"/>
  <c r="L213" i="1"/>
  <c r="E213" i="1" s="1"/>
  <c r="D214" i="1" s="1"/>
  <c r="F214" i="1" s="1"/>
  <c r="H214" i="1" s="1"/>
  <c r="G214" i="1" l="1"/>
  <c r="I214" i="1"/>
  <c r="J214" i="1" s="1"/>
  <c r="K214" i="1" s="1"/>
  <c r="L214" i="1"/>
  <c r="M214" i="1"/>
  <c r="E214" i="1" l="1"/>
  <c r="D215" i="1" s="1"/>
  <c r="F215" i="1" s="1"/>
  <c r="G215" i="1" l="1"/>
  <c r="H215" i="1"/>
  <c r="M215" i="1" l="1"/>
  <c r="L215" i="1"/>
  <c r="E215" i="1" s="1"/>
  <c r="D216" i="1" s="1"/>
  <c r="I215" i="1"/>
  <c r="J215" i="1" s="1"/>
  <c r="K215" i="1" s="1"/>
  <c r="F216" i="1" l="1"/>
  <c r="G216" i="1" s="1"/>
  <c r="H216" i="1" l="1"/>
  <c r="I216" i="1" s="1"/>
  <c r="J216" i="1" s="1"/>
  <c r="K216" i="1" s="1"/>
  <c r="M216" i="1"/>
  <c r="L216" i="1"/>
  <c r="E216" i="1" s="1"/>
  <c r="D217" i="1" s="1"/>
  <c r="F217" i="1" s="1"/>
  <c r="G217" i="1" l="1"/>
  <c r="H217" i="1"/>
  <c r="I217" i="1" l="1"/>
  <c r="J217" i="1" s="1"/>
  <c r="K217" i="1" s="1"/>
  <c r="L217" i="1"/>
  <c r="M217" i="1"/>
  <c r="E217" i="1" l="1"/>
  <c r="D218" i="1" s="1"/>
  <c r="F218" i="1" s="1"/>
  <c r="G218" i="1" s="1"/>
  <c r="H218" i="1" l="1"/>
  <c r="M218" i="1" s="1"/>
  <c r="L218" i="1" l="1"/>
  <c r="I218" i="1"/>
  <c r="J218" i="1" s="1"/>
  <c r="K218" i="1" s="1"/>
  <c r="E218" i="1"/>
  <c r="D219" i="1" s="1"/>
  <c r="F219" i="1" s="1"/>
  <c r="G219" i="1" l="1"/>
  <c r="H219" i="1"/>
  <c r="I219" i="1" l="1"/>
  <c r="J219" i="1" s="1"/>
  <c r="K219" i="1" s="1"/>
  <c r="M219" i="1"/>
  <c r="L219" i="1"/>
  <c r="E219" i="1" l="1"/>
  <c r="D220" i="1" s="1"/>
  <c r="F220" i="1" s="1"/>
  <c r="G220" i="1" l="1"/>
  <c r="H220" i="1"/>
  <c r="I220" i="1" l="1"/>
  <c r="J220" i="1" s="1"/>
  <c r="K220" i="1" s="1"/>
  <c r="M220" i="1"/>
  <c r="L220" i="1"/>
  <c r="E220" i="1" l="1"/>
  <c r="D221" i="1" s="1"/>
  <c r="F221" i="1" s="1"/>
  <c r="G221" i="1" l="1"/>
  <c r="H221" i="1"/>
  <c r="I221" i="1" l="1"/>
  <c r="J221" i="1" s="1"/>
  <c r="K221" i="1" s="1"/>
  <c r="M221" i="1"/>
  <c r="L221" i="1"/>
  <c r="E221" i="1" l="1"/>
  <c r="D222" i="1" s="1"/>
  <c r="F222" i="1" s="1"/>
  <c r="G222" i="1" l="1"/>
  <c r="H222" i="1"/>
  <c r="I222" i="1" l="1"/>
  <c r="J222" i="1" s="1"/>
  <c r="K222" i="1" s="1"/>
  <c r="M222" i="1"/>
  <c r="L222" i="1"/>
  <c r="E222" i="1" l="1"/>
  <c r="D223" i="1" s="1"/>
  <c r="F223" i="1" s="1"/>
  <c r="G223" i="1" l="1"/>
  <c r="H223" i="1"/>
  <c r="I223" i="1" l="1"/>
  <c r="J223" i="1" s="1"/>
  <c r="K223" i="1" s="1"/>
  <c r="M223" i="1"/>
  <c r="L223" i="1"/>
  <c r="E223" i="1" l="1"/>
  <c r="D224" i="1" s="1"/>
  <c r="F224" i="1" s="1"/>
  <c r="G224" i="1" l="1"/>
  <c r="H224" i="1"/>
  <c r="I224" i="1" l="1"/>
  <c r="J224" i="1" s="1"/>
  <c r="K224" i="1" s="1"/>
  <c r="M224" i="1"/>
  <c r="L224" i="1"/>
  <c r="E224" i="1" l="1"/>
  <c r="D225" i="1" s="1"/>
  <c r="F225" i="1" s="1"/>
  <c r="G225" i="1" l="1"/>
  <c r="H225" i="1"/>
  <c r="I225" i="1" l="1"/>
  <c r="J225" i="1" s="1"/>
  <c r="K225" i="1" s="1"/>
  <c r="L225" i="1"/>
  <c r="M225" i="1"/>
  <c r="E225" i="1" l="1"/>
  <c r="D226" i="1" s="1"/>
  <c r="F226" i="1" s="1"/>
  <c r="G226" i="1" l="1"/>
  <c r="H226" i="1"/>
  <c r="I226" i="1" l="1"/>
  <c r="J226" i="1" s="1"/>
  <c r="K226" i="1" s="1"/>
  <c r="M226" i="1"/>
  <c r="L226" i="1"/>
  <c r="E226" i="1" l="1"/>
  <c r="D227" i="1" s="1"/>
  <c r="F227" i="1" s="1"/>
  <c r="G227" i="1" l="1"/>
  <c r="H227" i="1"/>
  <c r="I227" i="1" l="1"/>
  <c r="J227" i="1" s="1"/>
  <c r="K227" i="1" s="1"/>
  <c r="L227" i="1"/>
  <c r="M227" i="1"/>
  <c r="E227" i="1" l="1"/>
  <c r="D228" i="1" s="1"/>
  <c r="F228" i="1" s="1"/>
  <c r="G228" i="1" l="1"/>
  <c r="H228" i="1"/>
  <c r="I228" i="1" l="1"/>
  <c r="J228" i="1" s="1"/>
  <c r="K228" i="1" s="1"/>
  <c r="L228" i="1"/>
  <c r="M228" i="1"/>
  <c r="E228" i="1" l="1"/>
  <c r="D229" i="1" s="1"/>
  <c r="F229" i="1" s="1"/>
  <c r="G229" i="1" l="1"/>
  <c r="H229" i="1"/>
  <c r="I229" i="1" l="1"/>
  <c r="J229" i="1" s="1"/>
  <c r="K229" i="1" s="1"/>
  <c r="L229" i="1"/>
  <c r="M229" i="1"/>
  <c r="E229" i="1" l="1"/>
  <c r="D230" i="1" s="1"/>
  <c r="F230" i="1" s="1"/>
  <c r="G230" i="1" l="1"/>
  <c r="H230" i="1"/>
  <c r="I230" i="1" l="1"/>
  <c r="J230" i="1" s="1"/>
  <c r="K230" i="1" s="1"/>
  <c r="M230" i="1"/>
  <c r="L230" i="1"/>
  <c r="E230" i="1" l="1"/>
  <c r="D231" i="1" s="1"/>
  <c r="F231" i="1" s="1"/>
  <c r="G231" i="1" l="1"/>
  <c r="H231" i="1"/>
  <c r="I231" i="1" l="1"/>
  <c r="J231" i="1" s="1"/>
  <c r="K231" i="1" s="1"/>
  <c r="M231" i="1"/>
  <c r="L231" i="1"/>
  <c r="E231" i="1" l="1"/>
  <c r="D232" i="1" s="1"/>
  <c r="F232" i="1" s="1"/>
  <c r="G232" i="1" l="1"/>
  <c r="H232" i="1"/>
  <c r="I232" i="1" l="1"/>
  <c r="J232" i="1" s="1"/>
  <c r="K232" i="1" s="1"/>
  <c r="M232" i="1"/>
  <c r="L232" i="1"/>
  <c r="E232" i="1" l="1"/>
  <c r="D233" i="1" s="1"/>
  <c r="F233" i="1" s="1"/>
  <c r="G233" i="1" l="1"/>
  <c r="H233" i="1"/>
  <c r="I233" i="1" l="1"/>
  <c r="J233" i="1" s="1"/>
  <c r="K233" i="1" s="1"/>
  <c r="M233" i="1"/>
  <c r="L233" i="1"/>
  <c r="E233" i="1" l="1"/>
  <c r="D234" i="1" s="1"/>
  <c r="F234" i="1" s="1"/>
  <c r="G234" i="1" l="1"/>
  <c r="H234" i="1"/>
  <c r="I234" i="1" l="1"/>
  <c r="J234" i="1" s="1"/>
  <c r="K234" i="1" s="1"/>
  <c r="M234" i="1"/>
  <c r="L234" i="1"/>
  <c r="E234" i="1" l="1"/>
  <c r="D235" i="1" s="1"/>
  <c r="F235" i="1" s="1"/>
  <c r="G235" i="1" l="1"/>
  <c r="H235" i="1"/>
  <c r="I235" i="1" l="1"/>
  <c r="J235" i="1" s="1"/>
  <c r="K235" i="1" s="1"/>
  <c r="L235" i="1"/>
  <c r="M235" i="1"/>
  <c r="E235" i="1" l="1"/>
  <c r="D236" i="1" s="1"/>
  <c r="F236" i="1" s="1"/>
  <c r="G236" i="1" l="1"/>
  <c r="H236" i="1"/>
  <c r="I236" i="1" l="1"/>
  <c r="J236" i="1" s="1"/>
  <c r="K236" i="1" s="1"/>
  <c r="L236" i="1"/>
  <c r="M236" i="1"/>
  <c r="E236" i="1" l="1"/>
  <c r="D237" i="1" s="1"/>
  <c r="F237" i="1" s="1"/>
  <c r="G237" i="1" l="1"/>
  <c r="H237" i="1"/>
  <c r="I237" i="1" l="1"/>
  <c r="J237" i="1" s="1"/>
  <c r="K237" i="1" s="1"/>
  <c r="M237" i="1"/>
  <c r="L237" i="1"/>
  <c r="E237" i="1" s="1"/>
  <c r="D238" i="1" s="1"/>
  <c r="F238" i="1" s="1"/>
  <c r="G238" i="1" s="1"/>
  <c r="H238" i="1" l="1"/>
  <c r="L238" i="1" l="1"/>
  <c r="I238" i="1"/>
  <c r="J238" i="1" s="1"/>
  <c r="K238" i="1" s="1"/>
  <c r="M238" i="1"/>
  <c r="E238" i="1" l="1"/>
  <c r="D239" i="1" s="1"/>
  <c r="F239" i="1" s="1"/>
  <c r="G239" i="1" l="1"/>
  <c r="H239" i="1"/>
  <c r="I239" i="1" l="1"/>
  <c r="J239" i="1" s="1"/>
  <c r="K239" i="1" s="1"/>
  <c r="M239" i="1"/>
  <c r="L239" i="1"/>
  <c r="E239" i="1" l="1"/>
  <c r="D240" i="1" s="1"/>
  <c r="F240" i="1" s="1"/>
  <c r="G240" i="1" l="1"/>
  <c r="H240" i="1"/>
  <c r="I240" i="1" l="1"/>
  <c r="J240" i="1" s="1"/>
  <c r="K240" i="1" s="1"/>
  <c r="L240" i="1"/>
  <c r="M240" i="1"/>
  <c r="E240" i="1" l="1"/>
  <c r="D241" i="1" s="1"/>
  <c r="F241" i="1" s="1"/>
  <c r="G241" i="1" l="1"/>
  <c r="H241" i="1"/>
  <c r="I241" i="1" l="1"/>
  <c r="J241" i="1" s="1"/>
  <c r="K241" i="1" s="1"/>
  <c r="M241" i="1"/>
  <c r="L241" i="1"/>
  <c r="E241" i="1" l="1"/>
  <c r="D242" i="1" s="1"/>
  <c r="F242" i="1" s="1"/>
  <c r="G242" i="1" l="1"/>
  <c r="H242" i="1"/>
  <c r="I242" i="1" l="1"/>
  <c r="J242" i="1" s="1"/>
  <c r="K242" i="1" s="1"/>
  <c r="L242" i="1"/>
  <c r="M242" i="1"/>
  <c r="E242" i="1" l="1"/>
  <c r="D243" i="1" s="1"/>
  <c r="F243" i="1" s="1"/>
  <c r="G243" i="1" l="1"/>
  <c r="H243" i="1"/>
  <c r="I243" i="1" l="1"/>
  <c r="J243" i="1" s="1"/>
  <c r="K243" i="1" s="1"/>
  <c r="M243" i="1"/>
  <c r="L243" i="1"/>
  <c r="E243" i="1" l="1"/>
  <c r="D244" i="1" s="1"/>
  <c r="F244" i="1" s="1"/>
  <c r="G244" i="1" l="1"/>
  <c r="H244" i="1"/>
  <c r="I244" i="1" l="1"/>
  <c r="J244" i="1" s="1"/>
  <c r="K244" i="1" s="1"/>
  <c r="L244" i="1"/>
  <c r="E244" i="1" s="1"/>
  <c r="D245" i="1" s="1"/>
  <c r="M244" i="1"/>
  <c r="F245" i="1" l="1"/>
  <c r="G245" i="1" s="1"/>
  <c r="H245" i="1" l="1"/>
  <c r="L245" i="1" s="1"/>
  <c r="M245" i="1" l="1"/>
  <c r="I245" i="1"/>
  <c r="J245" i="1" s="1"/>
  <c r="K245" i="1" s="1"/>
  <c r="E245" i="1"/>
  <c r="D246" i="1" s="1"/>
  <c r="F246" i="1" l="1"/>
  <c r="G246" i="1"/>
  <c r="H246" i="1"/>
  <c r="I246" i="1" l="1"/>
  <c r="J246" i="1" s="1"/>
  <c r="K246" i="1" s="1"/>
  <c r="M246" i="1"/>
  <c r="L246" i="1"/>
  <c r="E246" i="1" l="1"/>
  <c r="D247" i="1" s="1"/>
  <c r="F247" i="1" s="1"/>
  <c r="G247" i="1" l="1"/>
  <c r="H247" i="1"/>
  <c r="I247" i="1" l="1"/>
  <c r="J247" i="1" s="1"/>
  <c r="K247" i="1" s="1"/>
  <c r="L247" i="1"/>
  <c r="M247" i="1"/>
  <c r="E247" i="1" l="1"/>
  <c r="D248" i="1" s="1"/>
  <c r="F248" i="1" s="1"/>
  <c r="G248" i="1" l="1"/>
  <c r="H248" i="1"/>
  <c r="I248" i="1" l="1"/>
  <c r="J248" i="1" s="1"/>
  <c r="K248" i="1" s="1"/>
  <c r="M248" i="1"/>
  <c r="L248" i="1"/>
  <c r="E248" i="1" s="1"/>
  <c r="D249" i="1" s="1"/>
  <c r="F249" i="1" s="1"/>
  <c r="G249" i="1" s="1"/>
  <c r="H249" i="1" l="1"/>
  <c r="L249" i="1" l="1"/>
  <c r="I249" i="1"/>
  <c r="J249" i="1" s="1"/>
  <c r="K249" i="1" s="1"/>
  <c r="M249" i="1"/>
  <c r="E249" i="1" l="1"/>
  <c r="D250" i="1" s="1"/>
  <c r="F250" i="1" s="1"/>
  <c r="G250" i="1" l="1"/>
  <c r="H250" i="1"/>
  <c r="I250" i="1" l="1"/>
  <c r="J250" i="1" s="1"/>
  <c r="K250" i="1" s="1"/>
  <c r="M250" i="1"/>
  <c r="L250" i="1"/>
  <c r="E250" i="1" l="1"/>
  <c r="D251" i="1" s="1"/>
  <c r="F251" i="1" s="1"/>
  <c r="G251" i="1" l="1"/>
  <c r="H251" i="1"/>
  <c r="I251" i="1" l="1"/>
  <c r="J251" i="1" s="1"/>
  <c r="K251" i="1" s="1"/>
  <c r="L251" i="1"/>
  <c r="M251" i="1"/>
  <c r="E251" i="1" l="1"/>
  <c r="D252" i="1" s="1"/>
  <c r="F252" i="1" s="1"/>
  <c r="G252" i="1" l="1"/>
  <c r="H252" i="1"/>
  <c r="I252" i="1" l="1"/>
  <c r="J252" i="1" s="1"/>
  <c r="K252" i="1" s="1"/>
  <c r="M252" i="1"/>
  <c r="L252" i="1"/>
  <c r="E252" i="1" l="1"/>
  <c r="D253" i="1" s="1"/>
  <c r="F253" i="1" s="1"/>
  <c r="G253" i="1" l="1"/>
  <c r="H253" i="1"/>
  <c r="I253" i="1" l="1"/>
  <c r="J253" i="1" s="1"/>
  <c r="K253" i="1" s="1"/>
  <c r="L253" i="1"/>
  <c r="M253" i="1"/>
  <c r="E253" i="1" l="1"/>
  <c r="D254" i="1" s="1"/>
  <c r="F254" i="1" s="1"/>
  <c r="G254" i="1" l="1"/>
  <c r="H254" i="1"/>
  <c r="I254" i="1" l="1"/>
  <c r="J254" i="1" s="1"/>
  <c r="K254" i="1" s="1"/>
  <c r="M254" i="1"/>
  <c r="L254" i="1"/>
  <c r="E254" i="1" l="1"/>
  <c r="D255" i="1" s="1"/>
  <c r="F255" i="1" s="1"/>
  <c r="G255" i="1" l="1"/>
  <c r="H255" i="1"/>
  <c r="M255" i="1" l="1"/>
  <c r="I255" i="1"/>
  <c r="J255" i="1" s="1"/>
  <c r="L255" i="1"/>
  <c r="E255" i="1" l="1"/>
  <c r="D256" i="1" s="1"/>
  <c r="F256" i="1" s="1"/>
  <c r="K255" i="1"/>
  <c r="G256" i="1" l="1"/>
  <c r="H256" i="1"/>
  <c r="I256" i="1" l="1"/>
  <c r="J256" i="1" s="1"/>
  <c r="K256" i="1" s="1"/>
  <c r="L256" i="1"/>
  <c r="E256" i="1" s="1"/>
  <c r="D257" i="1" s="1"/>
  <c r="M256" i="1"/>
  <c r="F257" i="1" l="1"/>
  <c r="G257" i="1" s="1"/>
  <c r="H257" i="1"/>
  <c r="L257" i="1" l="1"/>
  <c r="I257" i="1"/>
  <c r="J257" i="1" s="1"/>
  <c r="K257" i="1" s="1"/>
  <c r="M257" i="1"/>
  <c r="E257" i="1" l="1"/>
  <c r="D258" i="1" s="1"/>
  <c r="F258" i="1" s="1"/>
  <c r="G258" i="1" l="1"/>
  <c r="H258" i="1"/>
  <c r="I258" i="1" l="1"/>
  <c r="J258" i="1" s="1"/>
  <c r="K258" i="1" s="1"/>
  <c r="M258" i="1"/>
  <c r="L258" i="1"/>
  <c r="E258" i="1" l="1"/>
  <c r="D259" i="1" s="1"/>
  <c r="F259" i="1" s="1"/>
  <c r="G259" i="1" l="1"/>
  <c r="H259" i="1"/>
  <c r="I259" i="1" l="1"/>
  <c r="J259" i="1" s="1"/>
  <c r="K259" i="1" s="1"/>
  <c r="L259" i="1"/>
  <c r="M259" i="1"/>
  <c r="E259" i="1" l="1"/>
  <c r="D260" i="1" s="1"/>
  <c r="F260" i="1" s="1"/>
  <c r="G260" i="1" l="1"/>
  <c r="H260" i="1"/>
  <c r="I260" i="1" l="1"/>
  <c r="J260" i="1" s="1"/>
  <c r="K260" i="1" s="1"/>
  <c r="M260" i="1"/>
  <c r="L260" i="1"/>
  <c r="E260" i="1" l="1"/>
  <c r="D261" i="1" s="1"/>
  <c r="F261" i="1" s="1"/>
  <c r="G261" i="1" l="1"/>
  <c r="H261" i="1"/>
  <c r="I261" i="1" l="1"/>
  <c r="J261" i="1" s="1"/>
  <c r="K261" i="1" s="1"/>
  <c r="M261" i="1"/>
  <c r="L261" i="1"/>
  <c r="E261" i="1" s="1"/>
  <c r="D262" i="1" s="1"/>
  <c r="F262" i="1" s="1"/>
  <c r="G262" i="1" s="1"/>
  <c r="H262" i="1" l="1"/>
  <c r="L262" i="1" l="1"/>
  <c r="I262" i="1"/>
  <c r="J262" i="1" s="1"/>
  <c r="K262" i="1" s="1"/>
  <c r="M262" i="1"/>
  <c r="E262" i="1" l="1"/>
  <c r="D263" i="1" s="1"/>
  <c r="F263" i="1" s="1"/>
  <c r="G263" i="1" l="1"/>
  <c r="H263" i="1"/>
  <c r="I263" i="1" l="1"/>
  <c r="J263" i="1" s="1"/>
  <c r="K263" i="1" s="1"/>
  <c r="M263" i="1"/>
  <c r="L263" i="1"/>
  <c r="E263" i="1" s="1"/>
</calcChain>
</file>

<file path=xl/sharedStrings.xml><?xml version="1.0" encoding="utf-8"?>
<sst xmlns="http://schemas.openxmlformats.org/spreadsheetml/2006/main" count="71" uniqueCount="54">
  <si>
    <t>Time</t>
  </si>
  <si>
    <t>Thrust</t>
  </si>
  <si>
    <t>Drag</t>
  </si>
  <si>
    <t>Accel</t>
  </si>
  <si>
    <t>Vel</t>
  </si>
  <si>
    <t>Rocket Weight:</t>
  </si>
  <si>
    <t>lbs</t>
  </si>
  <si>
    <t>Rocket Cd:</t>
  </si>
  <si>
    <t>Time Step:</t>
  </si>
  <si>
    <t>sec</t>
  </si>
  <si>
    <t>deg</t>
  </si>
  <si>
    <t>Model Rocket Flight Simulation</t>
  </si>
  <si>
    <t>(sec)</t>
  </si>
  <si>
    <t>(lbs)</t>
  </si>
  <si>
    <t>(ft/sec2)</t>
  </si>
  <si>
    <t>(ft/sec)</t>
  </si>
  <si>
    <t>(ft)</t>
  </si>
  <si>
    <t>Launch Angle:</t>
  </si>
  <si>
    <t>Rocket Diameter:</t>
  </si>
  <si>
    <t>in</t>
  </si>
  <si>
    <t xml:space="preserve"> </t>
  </si>
  <si>
    <t>Area:</t>
  </si>
  <si>
    <t>ft2</t>
  </si>
  <si>
    <t>Mass:</t>
  </si>
  <si>
    <t>slugs</t>
  </si>
  <si>
    <t>(G's)</t>
  </si>
  <si>
    <t>Flt El</t>
  </si>
  <si>
    <t>(deg)</t>
  </si>
  <si>
    <t>Range</t>
  </si>
  <si>
    <t>(Radians)</t>
  </si>
  <si>
    <t>Flt Ang Rate</t>
  </si>
  <si>
    <t>(Rad/sec)</t>
  </si>
  <si>
    <t>Weight</t>
  </si>
  <si>
    <t>Altitude</t>
  </si>
  <si>
    <t>(Ft)</t>
  </si>
  <si>
    <t>Density</t>
  </si>
  <si>
    <t>(lb*sec2/ft4)</t>
  </si>
  <si>
    <t xml:space="preserve"> Y=mx+b</t>
  </si>
  <si>
    <t>Y intercept:</t>
  </si>
  <si>
    <t>Slope:</t>
  </si>
  <si>
    <t>Alt</t>
  </si>
  <si>
    <t>Equation Test</t>
  </si>
  <si>
    <t>Air Dens</t>
  </si>
  <si>
    <t>Air Density Equation (low altitudes)</t>
  </si>
  <si>
    <t>Notes:</t>
  </si>
  <si>
    <t>E10</t>
  </si>
  <si>
    <t>Rocket Motor:</t>
  </si>
  <si>
    <t xml:space="preserve"> 1 - Enter thrust table in column B.  Make thrust 0.0 after burn out.</t>
  </si>
  <si>
    <t xml:space="preserve"> 3 - If flight is longer than current data table, cut and past the last row to extend the data set.</t>
  </si>
  <si>
    <t xml:space="preserve"> 2 - Enter weight of rocket in column C.  After burn out the rocket weight is generally constant.</t>
  </si>
  <si>
    <t>Density  = ((-0.000000065) * Alt) + 0.00237</t>
  </si>
  <si>
    <t>This equation is used in the simulation to calculate air density as a function of altitude</t>
  </si>
  <si>
    <t>Data matches well - equation must be correct</t>
  </si>
  <si>
    <t>(Data from a standard atmosphere table)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</si>
</sst>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0.0000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167" fontId="0" fillId="0" borderId="0" xfId="0" applyNumberFormat="1"/>
    <xf numFmtId="167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Acceleration vs.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914260717410336E-2"/>
          <c:y val="0.17171296296296298"/>
          <c:w val="0.89653018372703408"/>
          <c:h val="0.7773611111111110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Simulation!$A$12:$A$222</c:f>
              <c:numCache>
                <c:formatCode>General</c:formatCode>
                <c:ptCount val="2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</c:numCache>
            </c:numRef>
          </c:xVal>
          <c:yVal>
            <c:numRef>
              <c:f>Simulation!$G$12:$G$222</c:f>
              <c:numCache>
                <c:formatCode>0.00</c:formatCode>
                <c:ptCount val="211"/>
                <c:pt idx="0" formatCode="General">
                  <c:v>0</c:v>
                </c:pt>
                <c:pt idx="1">
                  <c:v>10.682637116347259</c:v>
                </c:pt>
                <c:pt idx="2">
                  <c:v>11.571652713474286</c:v>
                </c:pt>
                <c:pt idx="3">
                  <c:v>12.426541786726064</c:v>
                </c:pt>
                <c:pt idx="4">
                  <c:v>12.545342591112151</c:v>
                </c:pt>
                <c:pt idx="5">
                  <c:v>12.515643235452359</c:v>
                </c:pt>
                <c:pt idx="6">
                  <c:v>12.332723370058448</c:v>
                </c:pt>
                <c:pt idx="7">
                  <c:v>11.755325359105337</c:v>
                </c:pt>
                <c:pt idx="8">
                  <c:v>11.109187953084428</c:v>
                </c:pt>
                <c:pt idx="9">
                  <c:v>10.404504428424694</c:v>
                </c:pt>
                <c:pt idx="10">
                  <c:v>9.6525287662665935</c:v>
                </c:pt>
                <c:pt idx="11">
                  <c:v>8.4377446963467069</c:v>
                </c:pt>
                <c:pt idx="12">
                  <c:v>7.212079602309001</c:v>
                </c:pt>
                <c:pt idx="13">
                  <c:v>5.1070073696275049</c:v>
                </c:pt>
                <c:pt idx="14">
                  <c:v>2.1535897811145284</c:v>
                </c:pt>
                <c:pt idx="15">
                  <c:v>1.1387960932954611</c:v>
                </c:pt>
                <c:pt idx="16">
                  <c:v>-0.77173954184923166</c:v>
                </c:pt>
                <c:pt idx="17">
                  <c:v>-3.5571486282415514</c:v>
                </c:pt>
                <c:pt idx="18">
                  <c:v>-4.7761828357578446</c:v>
                </c:pt>
                <c:pt idx="19">
                  <c:v>-4.9681362389506667</c:v>
                </c:pt>
                <c:pt idx="20">
                  <c:v>-5.6264582380030159</c:v>
                </c:pt>
                <c:pt idx="21">
                  <c:v>-5.2140027470099852</c:v>
                </c:pt>
                <c:pt idx="22">
                  <c:v>-4.8491546253789606</c:v>
                </c:pt>
                <c:pt idx="23">
                  <c:v>-4.524814130007778</c:v>
                </c:pt>
                <c:pt idx="24">
                  <c:v>-4.2351682009202847</c:v>
                </c:pt>
                <c:pt idx="25">
                  <c:v>-3.97541888500536</c:v>
                </c:pt>
                <c:pt idx="26">
                  <c:v>-3.7415766545102986</c:v>
                </c:pt>
                <c:pt idx="27">
                  <c:v>-3.5303014187085644</c:v>
                </c:pt>
                <c:pt idx="28">
                  <c:v>-3.3387790076012327</c:v>
                </c:pt>
                <c:pt idx="29">
                  <c:v>-3.1646243305464576</c:v>
                </c:pt>
                <c:pt idx="30">
                  <c:v>-3.0058048003253055</c:v>
                </c:pt>
                <c:pt idx="31">
                  <c:v>-2.8605793000358721</c:v>
                </c:pt>
                <c:pt idx="32">
                  <c:v>-2.7274491766075721</c:v>
                </c:pt>
                <c:pt idx="33">
                  <c:v>-2.6051186173291652</c:v>
                </c:pt>
                <c:pt idx="34">
                  <c:v>-2.4924624036504377</c:v>
                </c:pt>
                <c:pt idx="35">
                  <c:v>-2.3884995074236945</c:v>
                </c:pt>
                <c:pt idx="36">
                  <c:v>-2.2923713456322989</c:v>
                </c:pt>
                <c:pt idx="37">
                  <c:v>-2.203323773383465</c:v>
                </c:pt>
                <c:pt idx="38">
                  <c:v>-2.1206920947931409</c:v>
                </c:pt>
                <c:pt idx="39">
                  <c:v>-2.0438885240025657</c:v>
                </c:pt>
                <c:pt idx="40">
                  <c:v>-1.9723916459495885</c:v>
                </c:pt>
                <c:pt idx="41">
                  <c:v>-1.9057375174198616</c:v>
                </c:pt>
                <c:pt idx="42">
                  <c:v>-1.8435121197461624</c:v>
                </c:pt>
                <c:pt idx="43">
                  <c:v>-1.7853449300616622</c:v>
                </c:pt>
                <c:pt idx="44">
                  <c:v>-1.7309034217883073</c:v>
                </c:pt>
                <c:pt idx="45">
                  <c:v>-1.6798883397138322</c:v>
                </c:pt>
                <c:pt idx="46">
                  <c:v>-1.6320296225877335</c:v>
                </c:pt>
                <c:pt idx="47">
                  <c:v>-1.5870828681709739</c:v>
                </c:pt>
                <c:pt idx="48">
                  <c:v>-1.5448262532659882</c:v>
                </c:pt>
                <c:pt idx="49">
                  <c:v>-1.505057835317112</c:v>
                </c:pt>
                <c:pt idx="50">
                  <c:v>-1.4675931733797312</c:v>
                </c:pt>
                <c:pt idx="51">
                  <c:v>-1.4322632151168697</c:v>
                </c:pt>
                <c:pt idx="52">
                  <c:v>-1.3989124033699549</c:v>
                </c:pt>
                <c:pt idx="53">
                  <c:v>-1.3673969610314247</c:v>
                </c:pt>
                <c:pt idx="54">
                  <c:v>-1.3375833165900228</c:v>
                </c:pt>
                <c:pt idx="55">
                  <c:v>-1.3093466349040876</c:v>
                </c:pt>
                <c:pt idx="56">
                  <c:v>-1.2825694184712231</c:v>
                </c:pt>
                <c:pt idx="57">
                  <c:v>-1.2571401435893521</c:v>
                </c:pt>
                <c:pt idx="58">
                  <c:v>-1.232951893106244</c:v>
                </c:pt>
                <c:pt idx="59">
                  <c:v>-1.209900942535806</c:v>
                </c:pt>
                <c:pt idx="60">
                  <c:v>-1.1878852485711668</c:v>
                </c:pt>
                <c:pt idx="61">
                  <c:v>-1.1668027775437677</c:v>
                </c:pt>
                <c:pt idx="62">
                  <c:v>-1.1465495948449529</c:v>
                </c:pt>
                <c:pt idx="63">
                  <c:v>-1.127017612825373</c:v>
                </c:pt>
                <c:pt idx="64">
                  <c:v>-1.1080918614386899</c:v>
                </c:pt>
                <c:pt idx="65">
                  <c:v>-1.0896470988688221</c:v>
                </c:pt>
                <c:pt idx="66">
                  <c:v>-1.0715435127305102</c:v>
                </c:pt>
                <c:pt idx="67">
                  <c:v>-1.053621167710781</c:v>
                </c:pt>
                <c:pt idx="68">
                  <c:v>-1.0356927205911537</c:v>
                </c:pt>
                <c:pt idx="69">
                  <c:v>-1.0175337313059647</c:v>
                </c:pt>
                <c:pt idx="70">
                  <c:v>-0.99886962554615732</c:v>
                </c:pt>
                <c:pt idx="71">
                  <c:v>-0.97935798016295417</c:v>
                </c:pt>
                <c:pt idx="72">
                  <c:v>-0.95856427355913809</c:v>
                </c:pt>
                <c:pt idx="73">
                  <c:v>-0.93592854635904577</c:v>
                </c:pt>
                <c:pt idx="74">
                  <c:v>-0.91071958342899051</c:v>
                </c:pt>
                <c:pt idx="75">
                  <c:v>-0.88197245474073716</c:v>
                </c:pt>
                <c:pt idx="76">
                  <c:v>-0.84840518531045583</c:v>
                </c:pt>
                <c:pt idx="77">
                  <c:v>-0.80831269857204258</c:v>
                </c:pt>
                <c:pt idx="78">
                  <c:v>-0.75944514672894703</c:v>
                </c:pt>
                <c:pt idx="79">
                  <c:v>-0.6989021372225267</c:v>
                </c:pt>
                <c:pt idx="80">
                  <c:v>-0.6231296547430768</c:v>
                </c:pt>
                <c:pt idx="81">
                  <c:v>-0.52820865433334585</c:v>
                </c:pt>
                <c:pt idx="82">
                  <c:v>-0.41075063610684737</c:v>
                </c:pt>
                <c:pt idx="83">
                  <c:v>-0.26969557914000591</c:v>
                </c:pt>
                <c:pt idx="84">
                  <c:v>-0.10873026185014237</c:v>
                </c:pt>
                <c:pt idx="85">
                  <c:v>6.2289831161971079E-2</c:v>
                </c:pt>
                <c:pt idx="86">
                  <c:v>0.22924706807165499</c:v>
                </c:pt>
                <c:pt idx="87">
                  <c:v>0.37895584446829933</c:v>
                </c:pt>
                <c:pt idx="88">
                  <c:v>0.5038112733422544</c:v>
                </c:pt>
                <c:pt idx="89">
                  <c:v>0.60256875245983887</c:v>
                </c:pt>
                <c:pt idx="90">
                  <c:v>0.67809625500680193</c:v>
                </c:pt>
                <c:pt idx="91">
                  <c:v>0.73475856729618283</c:v>
                </c:pt>
                <c:pt idx="92">
                  <c:v>0.77681169705808351</c:v>
                </c:pt>
                <c:pt idx="93">
                  <c:v>0.80777812164881191</c:v>
                </c:pt>
                <c:pt idx="94">
                  <c:v>0.83036146234941355</c:v>
                </c:pt>
                <c:pt idx="95">
                  <c:v>0.8465665921322324</c:v>
                </c:pt>
                <c:pt idx="96">
                  <c:v>0.85786130365887892</c:v>
                </c:pt>
                <c:pt idx="97">
                  <c:v>0.86531938203265757</c:v>
                </c:pt>
                <c:pt idx="98">
                  <c:v>0.86973121897401029</c:v>
                </c:pt>
                <c:pt idx="99">
                  <c:v>0.87168454793511874</c:v>
                </c:pt>
                <c:pt idx="100">
                  <c:v>0.87162191030713188</c:v>
                </c:pt>
                <c:pt idx="101">
                  <c:v>0.8698811927393344</c:v>
                </c:pt>
                <c:pt idx="102">
                  <c:v>0.86672421242588915</c:v>
                </c:pt>
                <c:pt idx="103">
                  <c:v>0.86235696362415382</c:v>
                </c:pt>
                <c:pt idx="104">
                  <c:v>0.85694405928030259</c:v>
                </c:pt>
                <c:pt idx="105">
                  <c:v>0.85061911889846453</c:v>
                </c:pt>
                <c:pt idx="106">
                  <c:v>0.84349230788349039</c:v>
                </c:pt>
                <c:pt idx="107">
                  <c:v>0.83565585934915321</c:v>
                </c:pt>
                <c:pt idx="108">
                  <c:v>0.82718815434016779</c:v>
                </c:pt>
                <c:pt idx="109">
                  <c:v>0.81815676253007175</c:v>
                </c:pt>
                <c:pt idx="110">
                  <c:v>0.8086207264126537</c:v>
                </c:pt>
                <c:pt idx="111">
                  <c:v>0.79863228998871905</c:v>
                </c:pt>
                <c:pt idx="112">
                  <c:v>0.78823821601307997</c:v>
                </c:pt>
                <c:pt idx="113">
                  <c:v>0.77748079600880027</c:v>
                </c:pt>
                <c:pt idx="114">
                  <c:v>0.76639862910955026</c:v>
                </c:pt>
                <c:pt idx="115">
                  <c:v>0.75502722573818148</c:v>
                </c:pt>
                <c:pt idx="116">
                  <c:v>0.74339947771596371</c:v>
                </c:pt>
                <c:pt idx="117">
                  <c:v>0.73154602594542151</c:v>
                </c:pt>
                <c:pt idx="118">
                  <c:v>0.71949554916574265</c:v>
                </c:pt>
                <c:pt idx="119">
                  <c:v>0.70727499164195873</c:v>
                </c:pt>
                <c:pt idx="120">
                  <c:v>0.69490974345681156</c:v>
                </c:pt>
                <c:pt idx="121">
                  <c:v>0.68242378393194214</c:v>
                </c:pt>
                <c:pt idx="122">
                  <c:v>0.66983979633157209</c:v>
                </c:pt>
                <c:pt idx="123">
                  <c:v>0.65717926019573225</c:v>
                </c:pt>
                <c:pt idx="124">
                  <c:v>0.644462526265837</c:v>
                </c:pt>
                <c:pt idx="125">
                  <c:v>0.63170887789717656</c:v>
                </c:pt>
                <c:pt idx="126">
                  <c:v>0.61893658202317559</c:v>
                </c:pt>
                <c:pt idx="127">
                  <c:v>0.60616293208781113</c:v>
                </c:pt>
                <c:pt idx="128">
                  <c:v>0.59340428485287378</c:v>
                </c:pt>
                <c:pt idx="129">
                  <c:v>0.58067609258399888</c:v>
                </c:pt>
                <c:pt idx="130">
                  <c:v>0.56799293179961308</c:v>
                </c:pt>
                <c:pt idx="131">
                  <c:v>0.55536852951199389</c:v>
                </c:pt>
                <c:pt idx="132">
                  <c:v>0.54281578768565308</c:v>
                </c:pt>
                <c:pt idx="133">
                  <c:v>0.53034680647460275</c:v>
                </c:pt>
                <c:pt idx="134">
                  <c:v>0.51797290666849594</c:v>
                </c:pt>
                <c:pt idx="135">
                  <c:v>0.5057046516717858</c:v>
                </c:pt>
                <c:pt idx="136">
                  <c:v>0.49355186925487216</c:v>
                </c:pt>
                <c:pt idx="137">
                  <c:v>0.48152367324777035</c:v>
                </c:pt>
                <c:pt idx="138">
                  <c:v>0.46962848529201495</c:v>
                </c:pt>
                <c:pt idx="139">
                  <c:v>0.45787405672277509</c:v>
                </c:pt>
                <c:pt idx="140">
                  <c:v>0.44626749061852511</c:v>
                </c:pt>
                <c:pt idx="141">
                  <c:v>0.43481526402842852</c:v>
                </c:pt>
                <c:pt idx="142">
                  <c:v>0.4235232503665568</c:v>
                </c:pt>
                <c:pt idx="143">
                  <c:v>0.41239674194606629</c:v>
                </c:pt>
                <c:pt idx="144">
                  <c:v>0.40144047261463223</c:v>
                </c:pt>
                <c:pt idx="145">
                  <c:v>0.39065864044400755</c:v>
                </c:pt>
                <c:pt idx="146">
                  <c:v>0.38005493042098171</c:v>
                </c:pt>
                <c:pt idx="147">
                  <c:v>0.36963253708367338</c:v>
                </c:pt>
                <c:pt idx="148">
                  <c:v>0.35939418704564224</c:v>
                </c:pt>
                <c:pt idx="149">
                  <c:v>0.34934216135032647</c:v>
                </c:pt>
                <c:pt idx="150">
                  <c:v>0.33947831759954661</c:v>
                </c:pt>
                <c:pt idx="151">
                  <c:v>0.32980411180197922</c:v>
                </c:pt>
                <c:pt idx="152">
                  <c:v>0.32032061989037408</c:v>
                </c:pt>
                <c:pt idx="153">
                  <c:v>0.31102855885972547</c:v>
                </c:pt>
                <c:pt idx="154">
                  <c:v>0.30192830748239285</c:v>
                </c:pt>
                <c:pt idx="155">
                  <c:v>0.29301992656023912</c:v>
                </c:pt>
                <c:pt idx="156">
                  <c:v>0.28430317867804711</c:v>
                </c:pt>
                <c:pt idx="157">
                  <c:v>0.27577754742675459</c:v>
                </c:pt>
                <c:pt idx="158">
                  <c:v>0.26744225606929273</c:v>
                </c:pt>
                <c:pt idx="159">
                  <c:v>0.25929628562599227</c:v>
                </c:pt>
                <c:pt idx="160">
                  <c:v>0.2513383923605842</c:v>
                </c:pt>
                <c:pt idx="161">
                  <c:v>0.24356712465171937</c:v>
                </c:pt>
                <c:pt idx="162">
                  <c:v>0.23598083923864699</c:v>
                </c:pt>
                <c:pt idx="163">
                  <c:v>0.22857771683319539</c:v>
                </c:pt>
                <c:pt idx="164">
                  <c:v>0.22135577709347465</c:v>
                </c:pt>
                <c:pt idx="165">
                  <c:v>0.21431289295777689</c:v>
                </c:pt>
                <c:pt idx="166">
                  <c:v>0.20744680433994711</c:v>
                </c:pt>
                <c:pt idx="167">
                  <c:v>0.20075513119007349</c:v>
                </c:pt>
                <c:pt idx="168">
                  <c:v>0.1942353859266657</c:v>
                </c:pt>
                <c:pt idx="169">
                  <c:v>0.18788498524859931</c:v>
                </c:pt>
                <c:pt idx="170">
                  <c:v>0.18170126133695388</c:v>
                </c:pt>
                <c:pt idx="171">
                  <c:v>0.17568147245853794</c:v>
                </c:pt>
                <c:pt idx="172">
                  <c:v>0.16982281298432222</c:v>
                </c:pt>
                <c:pt idx="173">
                  <c:v>0.16412242283724687</c:v>
                </c:pt>
                <c:pt idx="174">
                  <c:v>0.15857739638492363</c:v>
                </c:pt>
                <c:pt idx="175">
                  <c:v>0.15318479079362624</c:v>
                </c:pt>
                <c:pt idx="176">
                  <c:v>0.14794163386067694</c:v>
                </c:pt>
                <c:pt idx="177">
                  <c:v>0.14284493134290066</c:v>
                </c:pt>
                <c:pt idx="178">
                  <c:v>0.13789167379923439</c:v>
                </c:pt>
                <c:pt idx="179">
                  <c:v>0.13307884296587624</c:v>
                </c:pt>
                <c:pt idx="180">
                  <c:v>0.12840341768253272</c:v>
                </c:pt>
                <c:pt idx="181">
                  <c:v>0.12386237938839262</c:v>
                </c:pt>
                <c:pt idx="182">
                  <c:v>0.11945271720642825</c:v>
                </c:pt>
                <c:pt idx="183">
                  <c:v>0.11517143263452267</c:v>
                </c:pt>
                <c:pt idx="184">
                  <c:v>0.11101554386172043</c:v>
                </c:pt>
                <c:pt idx="185">
                  <c:v>0.10698208972766422</c:v>
                </c:pt>
                <c:pt idx="186">
                  <c:v>0.10306813334295506</c:v>
                </c:pt>
                <c:pt idx="187">
                  <c:v>9.9270765387820981E-2</c:v>
                </c:pt>
                <c:pt idx="188">
                  <c:v>9.5587107106067437E-2</c:v>
                </c:pt>
                <c:pt idx="189">
                  <c:v>9.2014313010856719E-2</c:v>
                </c:pt>
                <c:pt idx="190">
                  <c:v>8.8549573318373875E-2</c:v>
                </c:pt>
                <c:pt idx="191">
                  <c:v>8.5190116124963411E-2</c:v>
                </c:pt>
                <c:pt idx="192">
                  <c:v>8.1933209342791247E-2</c:v>
                </c:pt>
                <c:pt idx="193">
                  <c:v>7.8776162408572215E-2</c:v>
                </c:pt>
                <c:pt idx="194">
                  <c:v>7.5716327779358231E-2</c:v>
                </c:pt>
                <c:pt idx="195">
                  <c:v>7.2751102228843179E-2</c:v>
                </c:pt>
                <c:pt idx="196">
                  <c:v>6.9877927957095354E-2</c:v>
                </c:pt>
                <c:pt idx="197">
                  <c:v>6.7094293526080984E-2</c:v>
                </c:pt>
                <c:pt idx="198">
                  <c:v>6.4397734632803294E-2</c:v>
                </c:pt>
                <c:pt idx="199">
                  <c:v>6.1785834731341582E-2</c:v>
                </c:pt>
                <c:pt idx="200">
                  <c:v>5.925622551455223E-2</c:v>
                </c:pt>
                <c:pt idx="201">
                  <c:v>5.6806587265664454E-2</c:v>
                </c:pt>
                <c:pt idx="202">
                  <c:v>5.4434649089507355E-2</c:v>
                </c:pt>
                <c:pt idx="203">
                  <c:v>5.2138189032594928E-2</c:v>
                </c:pt>
                <c:pt idx="204">
                  <c:v>4.9915034100823763E-2</c:v>
                </c:pt>
                <c:pt idx="205">
                  <c:v>4.7763060183060979E-2</c:v>
                </c:pt>
                <c:pt idx="206">
                  <c:v>4.5680191888450745E-2</c:v>
                </c:pt>
                <c:pt idx="207">
                  <c:v>4.3664402304823491E-2</c:v>
                </c:pt>
                <c:pt idx="208">
                  <c:v>4.1713712685171878E-2</c:v>
                </c:pt>
                <c:pt idx="209">
                  <c:v>3.9826192068748156E-2</c:v>
                </c:pt>
                <c:pt idx="210">
                  <c:v>3.799995684294355E-2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DD-49E2-8201-40450F4B0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948568"/>
        <c:axId val="144948960"/>
      </c:scatterChart>
      <c:valAx>
        <c:axId val="144948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(sec)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948960"/>
        <c:crosses val="autoZero"/>
        <c:crossBetween val="midCat"/>
      </c:valAx>
      <c:valAx>
        <c:axId val="14494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Acceleration (G's)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948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Altitude (ft) vs. Time</a:t>
            </a:r>
            <a:r>
              <a:rPr lang="en-US" baseline="0"/>
              <a:t> (sec)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Simulation!$A$12:$A$222</c:f>
              <c:numCache>
                <c:formatCode>General</c:formatCode>
                <c:ptCount val="2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</c:numCache>
            </c:numRef>
          </c:xVal>
          <c:yVal>
            <c:numRef>
              <c:f>Simulation!$L$12:$L$222</c:f>
              <c:numCache>
                <c:formatCode>0.00</c:formatCode>
                <c:ptCount val="211"/>
                <c:pt idx="0" formatCode="General">
                  <c:v>0</c:v>
                </c:pt>
                <c:pt idx="1">
                  <c:v>3.426720679159672</c:v>
                </c:pt>
                <c:pt idx="2">
                  <c:v>10.560003299790127</c:v>
                </c:pt>
                <c:pt idx="3">
                  <c:v>21.671772728422948</c:v>
                </c:pt>
                <c:pt idx="4">
                  <c:v>36.798674773289882</c:v>
                </c:pt>
                <c:pt idx="5">
                  <c:v>55.930117262293827</c:v>
                </c:pt>
                <c:pt idx="6">
                  <c:v>79.006653139284111</c:v>
                </c:pt>
                <c:pt idx="7">
                  <c:v>105.84270259008215</c:v>
                </c:pt>
                <c:pt idx="8">
                  <c:v>136.23082481861726</c:v>
                </c:pt>
                <c:pt idx="9">
                  <c:v>169.94495637071296</c:v>
                </c:pt>
                <c:pt idx="10">
                  <c:v>206.74399700422231</c:v>
                </c:pt>
                <c:pt idx="11">
                  <c:v>246.23884709152182</c:v>
                </c:pt>
                <c:pt idx="12">
                  <c:v>288.03702806406329</c:v>
                </c:pt>
                <c:pt idx="13">
                  <c:v>331.46482817368172</c:v>
                </c:pt>
                <c:pt idx="14">
                  <c:v>375.57731094354244</c:v>
                </c:pt>
                <c:pt idx="15">
                  <c:v>420.04977565030617</c:v>
                </c:pt>
                <c:pt idx="16">
                  <c:v>464.27111634802253</c:v>
                </c:pt>
                <c:pt idx="17">
                  <c:v>507.35058055355853</c:v>
                </c:pt>
                <c:pt idx="18">
                  <c:v>548.89844060855944</c:v>
                </c:pt>
                <c:pt idx="19">
                  <c:v>588.85342594394524</c:v>
                </c:pt>
                <c:pt idx="20">
                  <c:v>627.00519957038694</c:v>
                </c:pt>
                <c:pt idx="21">
                  <c:v>663.48574206725914</c:v>
                </c:pt>
                <c:pt idx="22">
                  <c:v>698.41179401369618</c:v>
                </c:pt>
                <c:pt idx="23">
                  <c:v>731.88712828235202</c:v>
                </c:pt>
                <c:pt idx="24">
                  <c:v>764.0044104957816</c:v>
                </c:pt>
                <c:pt idx="25">
                  <c:v>794.84673456737005</c:v>
                </c:pt>
                <c:pt idx="26">
                  <c:v>824.48889947791804</c:v>
                </c:pt>
                <c:pt idx="27">
                  <c:v>852.99847817382124</c:v>
                </c:pt>
                <c:pt idx="28">
                  <c:v>880.43671811918284</c:v>
                </c:pt>
                <c:pt idx="29">
                  <c:v>906.85930449624459</c:v>
                </c:pt>
                <c:pt idx="30">
                  <c:v>932.31701056201655</c:v>
                </c:pt>
                <c:pt idx="31">
                  <c:v>956.85625469400884</c:v>
                </c:pt>
                <c:pt idx="32">
                  <c:v>980.51957980838529</c:v>
                </c:pt>
                <c:pt idx="33">
                  <c:v>1003.3460678303732</c:v>
                </c:pt>
                <c:pt idx="34">
                  <c:v>1025.3716995352106</c:v>
                </c:pt>
                <c:pt idx="35">
                  <c:v>1046.6296682075617</c:v>
                </c:pt>
                <c:pt idx="36">
                  <c:v>1067.1506540758667</c:v>
                </c:pt>
                <c:pt idx="37">
                  <c:v>1086.9630652810995</c:v>
                </c:pt>
                <c:pt idx="38">
                  <c:v>1106.0932501728978</c:v>
                </c:pt>
                <c:pt idx="39">
                  <c:v>1124.5656849411503</c:v>
                </c:pt>
                <c:pt idx="40">
                  <c:v>1142.4031399502885</c:v>
                </c:pt>
                <c:pt idx="41">
                  <c:v>1159.6268276176108</c:v>
                </c:pt>
                <c:pt idx="42">
                  <c:v>1176.2565342432727</c:v>
                </c:pt>
                <c:pt idx="43">
                  <c:v>1192.3107378402935</c:v>
                </c:pt>
                <c:pt idx="44">
                  <c:v>1207.8067137140142</c:v>
                </c:pt>
                <c:pt idx="45">
                  <c:v>1222.760629290734</c:v>
                </c:pt>
                <c:pt idx="46">
                  <c:v>1237.1876294858841</c:v>
                </c:pt>
                <c:pt idx="47">
                  <c:v>1251.1019137259329</c:v>
                </c:pt>
                <c:pt idx="48">
                  <c:v>1264.5168055895404</c:v>
                </c:pt>
                <c:pt idx="49">
                  <c:v>1277.4448159076717</c:v>
                </c:pt>
                <c:pt idx="50">
                  <c:v>1289.8977000556999</c:v>
                </c:pt>
                <c:pt idx="51">
                  <c:v>1301.8865100799485</c:v>
                </c:pt>
                <c:pt idx="52">
                  <c:v>1313.4216422242057</c:v>
                </c:pt>
                <c:pt idx="53">
                  <c:v>1324.5128803565087</c:v>
                </c:pt>
                <c:pt idx="54">
                  <c:v>1335.1694357413719</c:v>
                </c:pt>
                <c:pt idx="55">
                  <c:v>1345.3999835564096</c:v>
                </c:pt>
                <c:pt idx="56">
                  <c:v>1355.2126965140437</c:v>
                </c:pt>
                <c:pt idx="57">
                  <c:v>1364.6152759180763</c:v>
                </c:pt>
                <c:pt idx="58">
                  <c:v>1373.6149804609834</c:v>
                </c:pt>
                <c:pt idx="59">
                  <c:v>1382.2186530508002</c:v>
                </c:pt>
                <c:pt idx="60">
                  <c:v>1390.4327459466999</c:v>
                </c:pt>
                <c:pt idx="61">
                  <c:v>1398.2633444804483</c:v>
                </c:pt>
                <c:pt idx="62">
                  <c:v>1405.7161896480045</c:v>
                </c:pt>
                <c:pt idx="63">
                  <c:v>1412.7966998732848</c:v>
                </c:pt>
                <c:pt idx="64">
                  <c:v>1419.5099922769593</c:v>
                </c:pt>
                <c:pt idx="65">
                  <c:v>1425.8609038303682</c:v>
                </c:pt>
                <c:pt idx="66">
                  <c:v>1431.8540128424902</c:v>
                </c:pt>
                <c:pt idx="67">
                  <c:v>1437.4936613216425</c:v>
                </c:pt>
                <c:pt idx="68">
                  <c:v>1442.7839788789854</c:v>
                </c:pt>
                <c:pt idx="69">
                  <c:v>1447.7289090029039</c:v>
                </c:pt>
                <c:pt idx="70">
                  <c:v>1452.3322387322128</c:v>
                </c:pt>
                <c:pt idx="71">
                  <c:v>1456.5976329787609</c:v>
                </c:pt>
                <c:pt idx="72">
                  <c:v>1460.5286749500344</c:v>
                </c:pt>
                <c:pt idx="73">
                  <c:v>1464.1289141771899</c:v>
                </c:pt>
                <c:pt idx="74">
                  <c:v>1467.4019232744588</c:v>
                </c:pt>
                <c:pt idx="75">
                  <c:v>1470.3513631027026</c:v>
                </c:pt>
                <c:pt idx="76">
                  <c:v>1472.9810521415318</c:v>
                </c:pt>
                <c:pt idx="77">
                  <c:v>1475.2950269434366</c:v>
                </c:pt>
                <c:pt idx="78">
                  <c:v>1477.2975618174989</c:v>
                </c:pt>
                <c:pt idx="79">
                  <c:v>1478.993080514133</c:v>
                </c:pt>
                <c:pt idx="80">
                  <c:v>1480.3858361598561</c:v>
                </c:pt>
                <c:pt idx="81">
                  <c:v>1481.4791752669162</c:v>
                </c:pt>
                <c:pt idx="82">
                  <c:v>1482.2742251457407</c:v>
                </c:pt>
                <c:pt idx="83">
                  <c:v>1482.7681590084123</c:v>
                </c:pt>
                <c:pt idx="84">
                  <c:v>1482.9529635167489</c:v>
                </c:pt>
                <c:pt idx="85">
                  <c:v>1482.8163076967851</c:v>
                </c:pt>
                <c:pt idx="86">
                  <c:v>1482.345152027033</c:v>
                </c:pt>
                <c:pt idx="87">
                  <c:v>1481.5300696836534</c:v>
                </c:pt>
                <c:pt idx="88">
                  <c:v>1480.3672916129194</c:v>
                </c:pt>
                <c:pt idx="89">
                  <c:v>1478.8578781399151</c:v>
                </c:pt>
                <c:pt idx="90">
                  <c:v>1477.0056770566403</c:v>
                </c:pt>
                <c:pt idx="91">
                  <c:v>1474.8155898602918</c:v>
                </c:pt>
                <c:pt idx="92">
                  <c:v>1472.2925885214017</c:v>
                </c:pt>
                <c:pt idx="93">
                  <c:v>1469.4413135153293</c:v>
                </c:pt>
                <c:pt idx="94">
                  <c:v>1466.2659871621161</c:v>
                </c:pt>
                <c:pt idx="95">
                  <c:v>1462.7704607366602</c:v>
                </c:pt>
                <c:pt idx="96">
                  <c:v>1458.9583019215104</c:v>
                </c:pt>
                <c:pt idx="97">
                  <c:v>1454.8328826136942</c:v>
                </c:pt>
                <c:pt idx="98">
                  <c:v>1450.3974533254461</c:v>
                </c:pt>
                <c:pt idx="99">
                  <c:v>1445.655201629399</c:v>
                </c:pt>
                <c:pt idx="100">
                  <c:v>1440.6092962103592</c:v>
                </c:pt>
                <c:pt idx="101">
                  <c:v>1435.26291917257</c:v>
                </c:pt>
                <c:pt idx="102">
                  <c:v>1429.6192891865242</c:v>
                </c:pt>
                <c:pt idx="103">
                  <c:v>1423.6816776392025</c:v>
                </c:pt>
                <c:pt idx="104">
                  <c:v>1417.4534194870366</c:v>
                </c:pt>
                <c:pt idx="105">
                  <c:v>1410.9379201067329</c:v>
                </c:pt>
                <c:pt idx="106">
                  <c:v>1404.1386591181315</c:v>
                </c:pt>
                <c:pt idx="107">
                  <c:v>1397.0591919089848</c:v>
                </c:pt>
                <c:pt idx="108">
                  <c:v>1389.7031494094306</c:v>
                </c:pt>
                <c:pt idx="109">
                  <c:v>1382.074236529422</c:v>
                </c:pt>
                <c:pt idx="110">
                  <c:v>1374.1762295732906</c:v>
                </c:pt>
                <c:pt idx="111">
                  <c:v>1366.0129728725087</c:v>
                </c:pt>
                <c:pt idx="112">
                  <c:v>1357.5883748235524</c:v>
                </c:pt>
                <c:pt idx="113">
                  <c:v>1348.9064034773735</c:v>
                </c:pt>
                <c:pt idx="114">
                  <c:v>1339.9710817966441</c:v>
                </c:pt>
                <c:pt idx="115">
                  <c:v>1330.7864826739171</c:v>
                </c:pt>
                <c:pt idx="116">
                  <c:v>1321.356723786223</c:v>
                </c:pt>
                <c:pt idx="117">
                  <c:v>1311.68596234796</c:v>
                </c:pt>
                <c:pt idx="118">
                  <c:v>1301.7783898132298</c:v>
                </c:pt>
                <c:pt idx="119">
                  <c:v>1291.6382265702653</c:v>
                </c:pt>
                <c:pt idx="120">
                  <c:v>1281.2697166637415</c:v>
                </c:pt>
                <c:pt idx="121">
                  <c:v>1270.6771225751734</c:v>
                </c:pt>
                <c:pt idx="122">
                  <c:v>1259.8647200869684</c:v>
                </c:pt>
                <c:pt idx="123">
                  <c:v>1248.8367932518108</c:v>
                </c:pt>
                <c:pt idx="124">
                  <c:v>1237.5976294857464</c:v>
                </c:pt>
                <c:pt idx="125">
                  <c:v>1226.151514800478</c:v>
                </c:pt>
                <c:pt idx="126">
                  <c:v>1214.5027291878982</c:v>
                </c:pt>
                <c:pt idx="127">
                  <c:v>1202.655542167694</c:v>
                </c:pt>
                <c:pt idx="128">
                  <c:v>1190.614208506913</c:v>
                </c:pt>
                <c:pt idx="129">
                  <c:v>1178.3829641186471</c:v>
                </c:pt>
                <c:pt idx="130">
                  <c:v>1165.9660221454187</c:v>
                </c:pt>
                <c:pt idx="131">
                  <c:v>1153.3675692314544</c:v>
                </c:pt>
                <c:pt idx="132">
                  <c:v>1140.591761986748</c:v>
                </c:pt>
                <c:pt idx="133">
                  <c:v>1127.6427236446641</c:v>
                </c:pt>
                <c:pt idx="134">
                  <c:v>1114.5245409137829</c:v>
                </c:pt>
                <c:pt idx="135">
                  <c:v>1101.2412610237434</c:v>
                </c:pt>
                <c:pt idx="136">
                  <c:v>1087.7968889639851</c:v>
                </c:pt>
                <c:pt idx="137">
                  <c:v>1074.1953849135168</c:v>
                </c:pt>
                <c:pt idx="138">
                  <c:v>1060.4406618591543</c:v>
                </c:pt>
                <c:pt idx="139">
                  <c:v>1046.5365833990493</c:v>
                </c:pt>
                <c:pt idx="140">
                  <c:v>1032.4869617277895</c:v>
                </c:pt>
                <c:pt idx="141">
                  <c:v>1018.2955557988689</c:v>
                </c:pt>
                <c:pt idx="142">
                  <c:v>1003.9660696599079</c:v>
                </c:pt>
                <c:pt idx="143">
                  <c:v>989.50215095564954</c:v>
                </c:pt>
                <c:pt idx="144">
                  <c:v>974.90738959344617</c:v>
                </c:pt>
                <c:pt idx="145">
                  <c:v>960.18531656570269</c:v>
                </c:pt>
                <c:pt idx="146">
                  <c:v>945.33940292353373</c:v>
                </c:pt>
                <c:pt idx="147">
                  <c:v>930.37305889573349</c:v>
                </c:pt>
                <c:pt idx="148">
                  <c:v>915.28963314703367</c:v>
                </c:pt>
                <c:pt idx="149">
                  <c:v>900.09241216954422</c:v>
                </c:pt>
                <c:pt idx="150">
                  <c:v>884.78461980122518</c:v>
                </c:pt>
                <c:pt idx="151">
                  <c:v>869.36941686522084</c:v>
                </c:pt>
                <c:pt idx="152">
                  <c:v>853.8499009239016</c:v>
                </c:pt>
                <c:pt idx="153">
                  <c:v>838.22910614150044</c:v>
                </c:pt>
                <c:pt idx="154">
                  <c:v>822.51000324929271</c:v>
                </c:pt>
                <c:pt idx="155">
                  <c:v>806.69549960735515</c:v>
                </c:pt>
                <c:pt idx="156">
                  <c:v>790.78843935704231</c:v>
                </c:pt>
                <c:pt idx="157">
                  <c:v>774.79160365843939</c:v>
                </c:pt>
                <c:pt idx="158">
                  <c:v>758.70771100718582</c:v>
                </c:pt>
                <c:pt idx="159">
                  <c:v>742.53941762521083</c:v>
                </c:pt>
                <c:pt idx="160">
                  <c:v>726.28931792007893</c:v>
                </c:pt>
                <c:pt idx="161">
                  <c:v>709.95994500781103</c:v>
                </c:pt>
                <c:pt idx="162">
                  <c:v>693.55377129421845</c:v>
                </c:pt>
                <c:pt idx="163">
                  <c:v>677.07320910996771</c:v>
                </c:pt>
                <c:pt idx="164">
                  <c:v>660.52061139477564</c:v>
                </c:pt>
                <c:pt idx="165">
                  <c:v>643.89827242631964</c:v>
                </c:pt>
                <c:pt idx="166">
                  <c:v>627.20842858963726</c:v>
                </c:pt>
                <c:pt idx="167">
                  <c:v>610.45325918297601</c:v>
                </c:pt>
                <c:pt idx="168">
                  <c:v>593.6348872562412</c:v>
                </c:pt>
                <c:pt idx="169">
                  <c:v>576.7553804783779</c:v>
                </c:pt>
                <c:pt idx="170">
                  <c:v>559.816752030207</c:v>
                </c:pt>
                <c:pt idx="171">
                  <c:v>542.8209615194163</c:v>
                </c:pt>
                <c:pt idx="172">
                  <c:v>525.76991591458727</c:v>
                </c:pt>
                <c:pt idx="173">
                  <c:v>508.66547049531363</c:v>
                </c:pt>
                <c:pt idx="174">
                  <c:v>491.50942981563634</c:v>
                </c:pt>
                <c:pt idx="175">
                  <c:v>474.30354867818926</c:v>
                </c:pt>
                <c:pt idx="176">
                  <c:v>457.04953311660802</c:v>
                </c:pt>
                <c:pt idx="177">
                  <c:v>439.74904138391304</c:v>
                </c:pt>
                <c:pt idx="178">
                  <c:v>422.40368494472784</c:v>
                </c:pt>
                <c:pt idx="179">
                  <c:v>405.01502946933971</c:v>
                </c:pt>
                <c:pt idx="180">
                  <c:v>387.58459582774958</c:v>
                </c:pt>
                <c:pt idx="181">
                  <c:v>370.11386108199338</c:v>
                </c:pt>
                <c:pt idx="182">
                  <c:v>352.60425947514443</c:v>
                </c:pt>
                <c:pt idx="183">
                  <c:v>335.05718341553137</c:v>
                </c:pt>
                <c:pt idx="184">
                  <c:v>317.47398445482258</c:v>
                </c:pt>
                <c:pt idx="185">
                  <c:v>299.85597425874079</c:v>
                </c:pt>
                <c:pt idx="186">
                  <c:v>282.20442556927765</c:v>
                </c:pt>
                <c:pt idx="187">
                  <c:v>264.52057315737977</c:v>
                </c:pt>
                <c:pt idx="188">
                  <c:v>246.80561476517354</c:v>
                </c:pt>
                <c:pt idx="189">
                  <c:v>229.0607120368864</c:v>
                </c:pt>
                <c:pt idx="190">
                  <c:v>211.28699143770899</c:v>
                </c:pt>
                <c:pt idx="191">
                  <c:v>193.48554515992242</c:v>
                </c:pt>
                <c:pt idx="192">
                  <c:v>175.65743201569185</c:v>
                </c:pt>
                <c:pt idx="193">
                  <c:v>157.80367831599918</c:v>
                </c:pt>
                <c:pt idx="194">
                  <c:v>139.92527873525424</c:v>
                </c:pt>
                <c:pt idx="195">
                  <c:v>122.02319716118789</c:v>
                </c:pt>
                <c:pt idx="196">
                  <c:v>104.09836752968853</c:v>
                </c:pt>
                <c:pt idx="197">
                  <c:v>86.151694644298885</c:v>
                </c:pt>
                <c:pt idx="198">
                  <c:v>68.18405498014144</c:v>
                </c:pt>
                <c:pt idx="199">
                  <c:v>50.196297472088304</c:v>
                </c:pt>
                <c:pt idx="200">
                  <c:v>32.18924428703582</c:v>
                </c:pt>
                <c:pt idx="201">
                  <c:v>14.163691580185347</c:v>
                </c:pt>
                <c:pt idx="202">
                  <c:v>-3.8795897647304329</c:v>
                </c:pt>
                <c:pt idx="203">
                  <c:v>-21.939853411301076</c:v>
                </c:pt>
                <c:pt idx="204">
                  <c:v>-40.016376862365036</c:v>
                </c:pt>
                <c:pt idx="205">
                  <c:v>-58.108460767972787</c:v>
                </c:pt>
                <c:pt idx="206">
                  <c:v>-76.215428249322699</c:v>
                </c:pt>
                <c:pt idx="207">
                  <c:v>-94.336624238580967</c:v>
                </c:pt>
                <c:pt idx="208">
                  <c:v>-112.47141483447426</c:v>
                </c:pt>
                <c:pt idx="209">
                  <c:v>-130.61918667352316</c:v>
                </c:pt>
                <c:pt idx="210">
                  <c:v>-148.77934631676598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11-4894-AB08-BE3BAD218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949744"/>
        <c:axId val="144950136"/>
      </c:scatterChart>
      <c:valAx>
        <c:axId val="144949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(sec)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950136"/>
        <c:crosses val="autoZero"/>
        <c:crossBetween val="midCat"/>
      </c:valAx>
      <c:valAx>
        <c:axId val="144950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Altitude (ft)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949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Altitude vs. Range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Simulation!$M$12:$M$222</c:f>
              <c:numCache>
                <c:formatCode>0.00</c:formatCode>
                <c:ptCount val="211"/>
                <c:pt idx="0" formatCode="General">
                  <c:v>0</c:v>
                </c:pt>
                <c:pt idx="1">
                  <c:v>0.2997872337403763</c:v>
                </c:pt>
                <c:pt idx="2">
                  <c:v>0.98252746332846819</c:v>
                </c:pt>
                <c:pt idx="3">
                  <c:v>2.0940833400637651</c:v>
                </c:pt>
                <c:pt idx="4">
                  <c:v>3.651149565957823</c:v>
                </c:pt>
                <c:pt idx="5">
                  <c:v>5.662341166658357</c:v>
                </c:pt>
                <c:pt idx="6">
                  <c:v>8.1290911202761151</c:v>
                </c:pt>
                <c:pt idx="7">
                  <c:v>11.037734943125566</c:v>
                </c:pt>
                <c:pt idx="8">
                  <c:v>14.370883792915617</c:v>
                </c:pt>
                <c:pt idx="9">
                  <c:v>18.10802066981303</c:v>
                </c:pt>
                <c:pt idx="10">
                  <c:v>22.226054558678808</c:v>
                </c:pt>
                <c:pt idx="11">
                  <c:v>26.68441758920218</c:v>
                </c:pt>
                <c:pt idx="12">
                  <c:v>31.441234446234347</c:v>
                </c:pt>
                <c:pt idx="13">
                  <c:v>36.421553803002865</c:v>
                </c:pt>
                <c:pt idx="14">
                  <c:v>41.517870883955098</c:v>
                </c:pt>
                <c:pt idx="15">
                  <c:v>46.693248548467402</c:v>
                </c:pt>
                <c:pt idx="16">
                  <c:v>51.876629886558447</c:v>
                </c:pt>
                <c:pt idx="17">
                  <c:v>56.962903378623395</c:v>
                </c:pt>
                <c:pt idx="18">
                  <c:v>61.904980784457791</c:v>
                </c:pt>
                <c:pt idx="19">
                  <c:v>66.694393058037434</c:v>
                </c:pt>
                <c:pt idx="20">
                  <c:v>71.304485358152036</c:v>
                </c:pt>
                <c:pt idx="21">
                  <c:v>75.749815883015287</c:v>
                </c:pt>
                <c:pt idx="22">
                  <c:v>80.043269675328702</c:v>
                </c:pt>
                <c:pt idx="23">
                  <c:v>84.196308566927797</c:v>
                </c:pt>
                <c:pt idx="24">
                  <c:v>88.219175810841818</c:v>
                </c:pt>
                <c:pt idx="25">
                  <c:v>92.121064965500892</c:v>
                </c:pt>
                <c:pt idx="26">
                  <c:v>95.91026030986454</c:v>
                </c:pt>
                <c:pt idx="27">
                  <c:v>99.594254388261376</c:v>
                </c:pt>
                <c:pt idx="28">
                  <c:v>103.17984703425491</c:v>
                </c:pt>
                <c:pt idx="29">
                  <c:v>106.67322928325532</c:v>
                </c:pt>
                <c:pt idx="30">
                  <c:v>110.08005486976798</c:v>
                </c:pt>
                <c:pt idx="31">
                  <c:v>113.40550145767811</c:v>
                </c:pt>
                <c:pt idx="32">
                  <c:v>116.65432332831988</c:v>
                </c:pt>
                <c:pt idx="33">
                  <c:v>119.83089692052462</c:v>
                </c:pt>
                <c:pt idx="34">
                  <c:v>122.93926035691825</c:v>
                </c:pt>
                <c:pt idx="35">
                  <c:v>125.98314788484963</c:v>
                </c:pt>
                <c:pt idx="36">
                  <c:v>128.96601999611957</c:v>
                </c:pt>
                <c:pt idx="37">
                  <c:v>131.89108985785006</c:v>
                </c:pt>
                <c:pt idx="38">
                  <c:v>134.76134658034201</c:v>
                </c:pt>
                <c:pt idx="39">
                  <c:v>137.57957576123729</c:v>
                </c:pt>
                <c:pt idx="40">
                  <c:v>140.34837767458677</c:v>
                </c:pt>
                <c:pt idx="41">
                  <c:v>143.07018341532086</c:v>
                </c:pt>
                <c:pt idx="42">
                  <c:v>145.74726926161998</c:v>
                </c:pt>
                <c:pt idx="43">
                  <c:v>148.38176947782287</c:v>
                </c:pt>
                <c:pt idx="44">
                  <c:v>150.97568774723561</c:v>
                </c:pt>
                <c:pt idx="45">
                  <c:v>153.53090739627973</c:v>
                </c:pt>
                <c:pt idx="46">
                  <c:v>156.0492005478531</c:v>
                </c:pt>
                <c:pt idx="47">
                  <c:v>158.53223632177705</c:v>
                </c:pt>
                <c:pt idx="48">
                  <c:v>160.98158818312248</c:v>
                </c:pt>
                <c:pt idx="49">
                  <c:v>163.39874052452086</c:v>
                </c:pt>
                <c:pt idx="50">
                  <c:v>165.78509455584151</c:v>
                </c:pt>
                <c:pt idx="51">
                  <c:v>168.14197356350058</c:v>
                </c:pt>
                <c:pt idx="52">
                  <c:v>170.47062759186466</c:v>
                </c:pt>
                <c:pt idx="53">
                  <c:v>172.7722375904826</c:v>
                </c:pt>
                <c:pt idx="54">
                  <c:v>175.04791906302464</c:v>
                </c:pt>
                <c:pt idx="55">
                  <c:v>177.29872524667365</c:v>
                </c:pt>
                <c:pt idx="56">
                  <c:v>179.52564984418999</c:v>
                </c:pt>
                <c:pt idx="57">
                  <c:v>181.72962932489756</c:v>
                </c:pt>
                <c:pt idx="58">
                  <c:v>183.91154480542966</c:v>
                </c:pt>
                <c:pt idx="59">
                  <c:v>186.07222351633652</c:v>
                </c:pt>
                <c:pt idx="60">
                  <c:v>188.21243985685905</c:v>
                </c:pt>
                <c:pt idx="61">
                  <c:v>190.3329160378168</c:v>
                </c:pt>
                <c:pt idx="62">
                  <c:v>192.43432231252777</c:v>
                </c:pt>
                <c:pt idx="63">
                  <c:v>194.51727679947115</c:v>
                </c:pt>
                <c:pt idx="64">
                  <c:v>196.58234491051419</c:v>
                </c:pt>
                <c:pt idx="65">
                  <c:v>198.63003841906431</c:v>
                </c:pt>
                <c:pt idx="66">
                  <c:v>200.66081424024139</c:v>
                </c:pt>
                <c:pt idx="67">
                  <c:v>202.67507306121163</c:v>
                </c:pt>
                <c:pt idx="68">
                  <c:v>204.67315807246433</c:v>
                </c:pt>
                <c:pt idx="69">
                  <c:v>206.65535424012691</c:v>
                </c:pt>
                <c:pt idx="70">
                  <c:v>208.62188887482</c:v>
                </c:pt>
                <c:pt idx="71">
                  <c:v>210.57293477488173</c:v>
                </c:pt>
                <c:pt idx="72">
                  <c:v>212.50861808173582</c:v>
                </c:pt>
                <c:pt idx="73">
                  <c:v>214.42903438914189</c:v>
                </c:pt>
                <c:pt idx="74">
                  <c:v>216.33427890675284</c:v>
                </c:pt>
                <c:pt idx="75">
                  <c:v>218.22450001363438</c:v>
                </c:pt>
                <c:pt idx="76">
                  <c:v>220.09999078245278</c:v>
                </c:pt>
                <c:pt idx="77">
                  <c:v>221.96134000247162</c:v>
                </c:pt>
                <c:pt idx="78">
                  <c:v>223.80967100441958</c:v>
                </c:pt>
                <c:pt idx="79">
                  <c:v>225.64699576072707</c:v>
                </c:pt>
                <c:pt idx="80">
                  <c:v>227.47668277869084</c:v>
                </c:pt>
                <c:pt idx="81">
                  <c:v>229.30393790703297</c:v>
                </c:pt>
                <c:pt idx="82">
                  <c:v>231.13597779803285</c:v>
                </c:pt>
                <c:pt idx="83">
                  <c:v>232.98129030411917</c:v>
                </c:pt>
                <c:pt idx="84">
                  <c:v>234.84742539647596</c:v>
                </c:pt>
                <c:pt idx="85">
                  <c:v>236.73781316370332</c:v>
                </c:pt>
                <c:pt idx="86">
                  <c:v>238.64975405716285</c:v>
                </c:pt>
                <c:pt idx="87">
                  <c:v>240.57552653258784</c:v>
                </c:pt>
                <c:pt idx="88">
                  <c:v>242.50573650825339</c:v>
                </c:pt>
                <c:pt idx="89">
                  <c:v>244.43226661422617</c:v>
                </c:pt>
                <c:pt idx="90">
                  <c:v>246.3494640190942</c:v>
                </c:pt>
                <c:pt idx="91">
                  <c:v>248.25398146459111</c:v>
                </c:pt>
                <c:pt idx="92">
                  <c:v>250.14412737910286</c:v>
                </c:pt>
                <c:pt idx="93">
                  <c:v>252.01923433280768</c:v>
                </c:pt>
                <c:pt idx="94">
                  <c:v>253.87920257633559</c:v>
                </c:pt>
                <c:pt idx="95">
                  <c:v>255.72421227993263</c:v>
                </c:pt>
                <c:pt idx="96">
                  <c:v>257.55455625589951</c:v>
                </c:pt>
                <c:pt idx="97">
                  <c:v>259.37054867650011</c:v>
                </c:pt>
                <c:pt idx="98">
                  <c:v>261.17247869924279</c:v>
                </c:pt>
                <c:pt idx="99">
                  <c:v>262.96058954968953</c:v>
                </c:pt>
                <c:pt idx="100">
                  <c:v>264.73507153903159</c:v>
                </c:pt>
                <c:pt idx="101">
                  <c:v>266.49606239642503</c:v>
                </c:pt>
                <c:pt idx="102">
                  <c:v>268.24365119185165</c:v>
                </c:pt>
                <c:pt idx="103">
                  <c:v>269.97788379515112</c:v>
                </c:pt>
                <c:pt idx="104">
                  <c:v>271.69876876654621</c:v>
                </c:pt>
                <c:pt idx="105">
                  <c:v>273.40628310853759</c:v>
                </c:pt>
                <c:pt idx="106">
                  <c:v>275.10037760658628</c:v>
                </c:pt>
                <c:pt idx="107">
                  <c:v>276.78098164894266</c:v>
                </c:pt>
                <c:pt idx="108">
                  <c:v>278.44800750281735</c:v>
                </c:pt>
                <c:pt idx="109">
                  <c:v>280.10135406816528</c:v>
                </c:pt>
                <c:pt idx="110">
                  <c:v>281.74091015065892</c:v>
                </c:pt>
                <c:pt idx="111">
                  <c:v>283.36655730276539</c:v>
                </c:pt>
                <c:pt idx="112">
                  <c:v>284.97817228233936</c:v>
                </c:pt>
                <c:pt idx="113">
                  <c:v>286.57562917525337</c:v>
                </c:pt>
                <c:pt idx="114">
                  <c:v>288.15880122422391</c:v>
                </c:pt>
                <c:pt idx="115">
                  <c:v>289.72756240119747</c:v>
                </c:pt>
                <c:pt idx="116">
                  <c:v>291.28178875597547</c:v>
                </c:pt>
                <c:pt idx="117">
                  <c:v>292.82135956943932</c:v>
                </c:pt>
                <c:pt idx="118">
                  <c:v>294.34615833588987</c:v>
                </c:pt>
                <c:pt idx="119">
                  <c:v>295.85607359565364</c:v>
                </c:pt>
                <c:pt idx="120">
                  <c:v>297.3509996362136</c:v>
                </c:pt>
                <c:pt idx="121">
                  <c:v>298.83083707764166</c:v>
                </c:pt>
                <c:pt idx="122">
                  <c:v>300.29549335600291</c:v>
                </c:pt>
                <c:pt idx="123">
                  <c:v>301.7448831166073</c:v>
                </c:pt>
                <c:pt idx="124">
                  <c:v>303.17892852746536</c:v>
                </c:pt>
                <c:pt idx="125">
                  <c:v>304.59755952201192</c:v>
                </c:pt>
                <c:pt idx="126">
                  <c:v>306.00071397906396</c:v>
                </c:pt>
                <c:pt idx="127">
                  <c:v>307.38833784704127</c:v>
                </c:pt>
                <c:pt idx="128">
                  <c:v>308.76038521867855</c:v>
                </c:pt>
                <c:pt idx="129">
                  <c:v>310.11681836176928</c:v>
                </c:pt>
                <c:pt idx="130">
                  <c:v>311.45760771088879</c:v>
                </c:pt>
                <c:pt idx="131">
                  <c:v>312.78273182453165</c:v>
                </c:pt>
                <c:pt idx="132">
                  <c:v>314.0921773116508</c:v>
                </c:pt>
                <c:pt idx="133">
                  <c:v>315.38593873119601</c:v>
                </c:pt>
                <c:pt idx="134">
                  <c:v>316.66401846790495</c:v>
                </c:pt>
                <c:pt idx="135">
                  <c:v>317.92642658729744</c:v>
                </c:pt>
                <c:pt idx="136">
                  <c:v>319.17318067255212</c:v>
                </c:pt>
                <c:pt idx="137">
                  <c:v>320.40430564570499</c:v>
                </c:pt>
                <c:pt idx="138">
                  <c:v>321.6198335753914</c:v>
                </c:pt>
                <c:pt idx="139">
                  <c:v>322.81980347315761</c:v>
                </c:pt>
                <c:pt idx="140">
                  <c:v>324.00426108019133</c:v>
                </c:pt>
                <c:pt idx="141">
                  <c:v>325.17325864615822</c:v>
                </c:pt>
                <c:pt idx="142">
                  <c:v>326.32685470168383</c:v>
                </c:pt>
                <c:pt idx="143">
                  <c:v>327.46511382588488</c:v>
                </c:pt>
                <c:pt idx="144">
                  <c:v>328.58810641022956</c:v>
                </c:pt>
                <c:pt idx="145">
                  <c:v>329.69590841989003</c:v>
                </c:pt>
                <c:pt idx="146">
                  <c:v>330.78860115364529</c:v>
                </c:pt>
                <c:pt idx="147">
                  <c:v>331.86627100329338</c:v>
                </c:pt>
                <c:pt idx="148">
                  <c:v>332.92900921343966</c:v>
                </c:pt>
                <c:pt idx="149">
                  <c:v>333.97691164244446</c:v>
                </c:pt>
                <c:pt idx="150">
                  <c:v>335.01007852523281</c:v>
                </c:pt>
                <c:pt idx="151">
                  <c:v>336.02861423859633</c:v>
                </c:pt>
                <c:pt idx="152">
                  <c:v>337.03262706954968</c:v>
                </c:pt>
                <c:pt idx="153">
                  <c:v>338.02222898723886</c:v>
                </c:pt>
                <c:pt idx="154">
                  <c:v>338.99753541884144</c:v>
                </c:pt>
                <c:pt idx="155">
                  <c:v>339.95866502984302</c:v>
                </c:pt>
                <c:pt idx="156">
                  <c:v>340.90573950902399</c:v>
                </c:pt>
                <c:pt idx="157">
                  <c:v>341.83888335844307</c:v>
                </c:pt>
                <c:pt idx="158">
                  <c:v>342.75822368866164</c:v>
                </c:pt>
                <c:pt idx="159">
                  <c:v>343.66389001941133</c:v>
                </c:pt>
                <c:pt idx="160">
                  <c:v>344.55601408587182</c:v>
                </c:pt>
                <c:pt idx="161">
                  <c:v>345.43472965069043</c:v>
                </c:pt>
                <c:pt idx="162">
                  <c:v>346.3001723218444</c:v>
                </c:pt>
                <c:pt idx="163">
                  <c:v>347.15247937641846</c:v>
                </c:pt>
                <c:pt idx="164">
                  <c:v>347.99178959034333</c:v>
                </c:pt>
                <c:pt idx="165">
                  <c:v>348.81824307411767</c:v>
                </c:pt>
                <c:pt idx="166">
                  <c:v>349.63198111451356</c:v>
                </c:pt>
                <c:pt idx="167">
                  <c:v>350.43314602224723</c:v>
                </c:pt>
                <c:pt idx="168">
                  <c:v>351.22188098557785</c:v>
                </c:pt>
                <c:pt idx="169">
                  <c:v>351.99832992978219</c:v>
                </c:pt>
                <c:pt idx="170">
                  <c:v>352.76263738243841</c:v>
                </c:pt>
                <c:pt idx="171">
                  <c:v>353.51494834444009</c:v>
                </c:pt>
                <c:pt idx="172">
                  <c:v>354.25540816664994</c:v>
                </c:pt>
                <c:pt idx="173">
                  <c:v>354.98416243209357</c:v>
                </c:pt>
                <c:pt idx="174">
                  <c:v>355.70135684358502</c:v>
                </c:pt>
                <c:pt idx="175">
                  <c:v>356.40713711666808</c:v>
                </c:pt>
                <c:pt idx="176">
                  <c:v>357.10164887775215</c:v>
                </c:pt>
                <c:pt idx="177">
                  <c:v>357.78503756731538</c:v>
                </c:pt>
                <c:pt idx="178">
                  <c:v>358.45744834804412</c:v>
                </c:pt>
                <c:pt idx="179">
                  <c:v>359.11902601777422</c:v>
                </c:pt>
                <c:pt idx="180">
                  <c:v>359.76991492709709</c:v>
                </c:pt>
                <c:pt idx="181">
                  <c:v>360.41025890149149</c:v>
                </c:pt>
                <c:pt idx="182">
                  <c:v>361.04020116784096</c:v>
                </c:pt>
                <c:pt idx="183">
                  <c:v>361.65988428519591</c:v>
                </c:pt>
                <c:pt idx="184">
                  <c:v>362.26945007963968</c:v>
                </c:pt>
                <c:pt idx="185">
                  <c:v>362.86903958311757</c:v>
                </c:pt>
                <c:pt idx="186">
                  <c:v>363.45879297608957</c:v>
                </c:pt>
                <c:pt idx="187">
                  <c:v>364.03884953386762</c:v>
                </c:pt>
                <c:pt idx="188">
                  <c:v>364.60934757650097</c:v>
                </c:pt>
                <c:pt idx="189">
                  <c:v>365.17042442207349</c:v>
                </c:pt>
                <c:pt idx="190">
                  <c:v>365.72221634328082</c:v>
                </c:pt>
                <c:pt idx="191">
                  <c:v>366.26485852715558</c:v>
                </c:pt>
                <c:pt idx="192">
                  <c:v>366.79848503781261</c:v>
                </c:pt>
                <c:pt idx="193">
                  <c:v>367.32322878208896</c:v>
                </c:pt>
                <c:pt idx="194">
                  <c:v>367.83922147795511</c:v>
                </c:pt>
                <c:pt idx="195">
                  <c:v>368.34659362557801</c:v>
                </c:pt>
                <c:pt idx="196">
                  <c:v>368.84547448091905</c:v>
                </c:pt>
                <c:pt idx="197">
                  <c:v>369.33599203175316</c:v>
                </c:pt>
                <c:pt idx="198">
                  <c:v>369.81827297599847</c:v>
                </c:pt>
                <c:pt idx="199">
                  <c:v>370.2924427022491</c:v>
                </c:pt>
                <c:pt idx="200">
                  <c:v>370.75862527240758</c:v>
                </c:pt>
                <c:pt idx="201">
                  <c:v>371.21694340631535</c:v>
                </c:pt>
                <c:pt idx="202">
                  <c:v>371.66751846828419</c:v>
                </c:pt>
                <c:pt idx="203">
                  <c:v>372.11047045543415</c:v>
                </c:pt>
                <c:pt idx="204">
                  <c:v>372.54591798774715</c:v>
                </c:pt>
                <c:pt idx="205">
                  <c:v>372.97397829974767</c:v>
                </c:pt>
                <c:pt idx="206">
                  <c:v>373.39476723372672</c:v>
                </c:pt>
                <c:pt idx="207">
                  <c:v>373.80839923442664</c:v>
                </c:pt>
                <c:pt idx="208">
                  <c:v>374.21498734510863</c:v>
                </c:pt>
                <c:pt idx="209">
                  <c:v>374.61464320492712</c:v>
                </c:pt>
                <c:pt idx="210">
                  <c:v>375.00747704753877</c:v>
                </c:pt>
              </c:numCache>
            </c:numRef>
          </c:xVal>
          <c:yVal>
            <c:numRef>
              <c:f>Simulation!$L$12:$L$222</c:f>
              <c:numCache>
                <c:formatCode>0.00</c:formatCode>
                <c:ptCount val="211"/>
                <c:pt idx="0" formatCode="General">
                  <c:v>0</c:v>
                </c:pt>
                <c:pt idx="1">
                  <c:v>3.426720679159672</c:v>
                </c:pt>
                <c:pt idx="2">
                  <c:v>10.560003299790127</c:v>
                </c:pt>
                <c:pt idx="3">
                  <c:v>21.671772728422948</c:v>
                </c:pt>
                <c:pt idx="4">
                  <c:v>36.798674773289882</c:v>
                </c:pt>
                <c:pt idx="5">
                  <c:v>55.930117262293827</c:v>
                </c:pt>
                <c:pt idx="6">
                  <c:v>79.006653139284111</c:v>
                </c:pt>
                <c:pt idx="7">
                  <c:v>105.84270259008215</c:v>
                </c:pt>
                <c:pt idx="8">
                  <c:v>136.23082481861726</c:v>
                </c:pt>
                <c:pt idx="9">
                  <c:v>169.94495637071296</c:v>
                </c:pt>
                <c:pt idx="10">
                  <c:v>206.74399700422231</c:v>
                </c:pt>
                <c:pt idx="11">
                  <c:v>246.23884709152182</c:v>
                </c:pt>
                <c:pt idx="12">
                  <c:v>288.03702806406329</c:v>
                </c:pt>
                <c:pt idx="13">
                  <c:v>331.46482817368172</c:v>
                </c:pt>
                <c:pt idx="14">
                  <c:v>375.57731094354244</c:v>
                </c:pt>
                <c:pt idx="15">
                  <c:v>420.04977565030617</c:v>
                </c:pt>
                <c:pt idx="16">
                  <c:v>464.27111634802253</c:v>
                </c:pt>
                <c:pt idx="17">
                  <c:v>507.35058055355853</c:v>
                </c:pt>
                <c:pt idx="18">
                  <c:v>548.89844060855944</c:v>
                </c:pt>
                <c:pt idx="19">
                  <c:v>588.85342594394524</c:v>
                </c:pt>
                <c:pt idx="20">
                  <c:v>627.00519957038694</c:v>
                </c:pt>
                <c:pt idx="21">
                  <c:v>663.48574206725914</c:v>
                </c:pt>
                <c:pt idx="22">
                  <c:v>698.41179401369618</c:v>
                </c:pt>
                <c:pt idx="23">
                  <c:v>731.88712828235202</c:v>
                </c:pt>
                <c:pt idx="24">
                  <c:v>764.0044104957816</c:v>
                </c:pt>
                <c:pt idx="25">
                  <c:v>794.84673456737005</c:v>
                </c:pt>
                <c:pt idx="26">
                  <c:v>824.48889947791804</c:v>
                </c:pt>
                <c:pt idx="27">
                  <c:v>852.99847817382124</c:v>
                </c:pt>
                <c:pt idx="28">
                  <c:v>880.43671811918284</c:v>
                </c:pt>
                <c:pt idx="29">
                  <c:v>906.85930449624459</c:v>
                </c:pt>
                <c:pt idx="30">
                  <c:v>932.31701056201655</c:v>
                </c:pt>
                <c:pt idx="31">
                  <c:v>956.85625469400884</c:v>
                </c:pt>
                <c:pt idx="32">
                  <c:v>980.51957980838529</c:v>
                </c:pt>
                <c:pt idx="33">
                  <c:v>1003.3460678303732</c:v>
                </c:pt>
                <c:pt idx="34">
                  <c:v>1025.3716995352106</c:v>
                </c:pt>
                <c:pt idx="35">
                  <c:v>1046.6296682075617</c:v>
                </c:pt>
                <c:pt idx="36">
                  <c:v>1067.1506540758667</c:v>
                </c:pt>
                <c:pt idx="37">
                  <c:v>1086.9630652810995</c:v>
                </c:pt>
                <c:pt idx="38">
                  <c:v>1106.0932501728978</c:v>
                </c:pt>
                <c:pt idx="39">
                  <c:v>1124.5656849411503</c:v>
                </c:pt>
                <c:pt idx="40">
                  <c:v>1142.4031399502885</c:v>
                </c:pt>
                <c:pt idx="41">
                  <c:v>1159.6268276176108</c:v>
                </c:pt>
                <c:pt idx="42">
                  <c:v>1176.2565342432727</c:v>
                </c:pt>
                <c:pt idx="43">
                  <c:v>1192.3107378402935</c:v>
                </c:pt>
                <c:pt idx="44">
                  <c:v>1207.8067137140142</c:v>
                </c:pt>
                <c:pt idx="45">
                  <c:v>1222.760629290734</c:v>
                </c:pt>
                <c:pt idx="46">
                  <c:v>1237.1876294858841</c:v>
                </c:pt>
                <c:pt idx="47">
                  <c:v>1251.1019137259329</c:v>
                </c:pt>
                <c:pt idx="48">
                  <c:v>1264.5168055895404</c:v>
                </c:pt>
                <c:pt idx="49">
                  <c:v>1277.4448159076717</c:v>
                </c:pt>
                <c:pt idx="50">
                  <c:v>1289.8977000556999</c:v>
                </c:pt>
                <c:pt idx="51">
                  <c:v>1301.8865100799485</c:v>
                </c:pt>
                <c:pt idx="52">
                  <c:v>1313.4216422242057</c:v>
                </c:pt>
                <c:pt idx="53">
                  <c:v>1324.5128803565087</c:v>
                </c:pt>
                <c:pt idx="54">
                  <c:v>1335.1694357413719</c:v>
                </c:pt>
                <c:pt idx="55">
                  <c:v>1345.3999835564096</c:v>
                </c:pt>
                <c:pt idx="56">
                  <c:v>1355.2126965140437</c:v>
                </c:pt>
                <c:pt idx="57">
                  <c:v>1364.6152759180763</c:v>
                </c:pt>
                <c:pt idx="58">
                  <c:v>1373.6149804609834</c:v>
                </c:pt>
                <c:pt idx="59">
                  <c:v>1382.2186530508002</c:v>
                </c:pt>
                <c:pt idx="60">
                  <c:v>1390.4327459466999</c:v>
                </c:pt>
                <c:pt idx="61">
                  <c:v>1398.2633444804483</c:v>
                </c:pt>
                <c:pt idx="62">
                  <c:v>1405.7161896480045</c:v>
                </c:pt>
                <c:pt idx="63">
                  <c:v>1412.7966998732848</c:v>
                </c:pt>
                <c:pt idx="64">
                  <c:v>1419.5099922769593</c:v>
                </c:pt>
                <c:pt idx="65">
                  <c:v>1425.8609038303682</c:v>
                </c:pt>
                <c:pt idx="66">
                  <c:v>1431.8540128424902</c:v>
                </c:pt>
                <c:pt idx="67">
                  <c:v>1437.4936613216425</c:v>
                </c:pt>
                <c:pt idx="68">
                  <c:v>1442.7839788789854</c:v>
                </c:pt>
                <c:pt idx="69">
                  <c:v>1447.7289090029039</c:v>
                </c:pt>
                <c:pt idx="70">
                  <c:v>1452.3322387322128</c:v>
                </c:pt>
                <c:pt idx="71">
                  <c:v>1456.5976329787609</c:v>
                </c:pt>
                <c:pt idx="72">
                  <c:v>1460.5286749500344</c:v>
                </c:pt>
                <c:pt idx="73">
                  <c:v>1464.1289141771899</c:v>
                </c:pt>
                <c:pt idx="74">
                  <c:v>1467.4019232744588</c:v>
                </c:pt>
                <c:pt idx="75">
                  <c:v>1470.3513631027026</c:v>
                </c:pt>
                <c:pt idx="76">
                  <c:v>1472.9810521415318</c:v>
                </c:pt>
                <c:pt idx="77">
                  <c:v>1475.2950269434366</c:v>
                </c:pt>
                <c:pt idx="78">
                  <c:v>1477.2975618174989</c:v>
                </c:pt>
                <c:pt idx="79">
                  <c:v>1478.993080514133</c:v>
                </c:pt>
                <c:pt idx="80">
                  <c:v>1480.3858361598561</c:v>
                </c:pt>
                <c:pt idx="81">
                  <c:v>1481.4791752669162</c:v>
                </c:pt>
                <c:pt idx="82">
                  <c:v>1482.2742251457407</c:v>
                </c:pt>
                <c:pt idx="83">
                  <c:v>1482.7681590084123</c:v>
                </c:pt>
                <c:pt idx="84">
                  <c:v>1482.9529635167489</c:v>
                </c:pt>
                <c:pt idx="85">
                  <c:v>1482.8163076967851</c:v>
                </c:pt>
                <c:pt idx="86">
                  <c:v>1482.345152027033</c:v>
                </c:pt>
                <c:pt idx="87">
                  <c:v>1481.5300696836534</c:v>
                </c:pt>
                <c:pt idx="88">
                  <c:v>1480.3672916129194</c:v>
                </c:pt>
                <c:pt idx="89">
                  <c:v>1478.8578781399151</c:v>
                </c:pt>
                <c:pt idx="90">
                  <c:v>1477.0056770566403</c:v>
                </c:pt>
                <c:pt idx="91">
                  <c:v>1474.8155898602918</c:v>
                </c:pt>
                <c:pt idx="92">
                  <c:v>1472.2925885214017</c:v>
                </c:pt>
                <c:pt idx="93">
                  <c:v>1469.4413135153293</c:v>
                </c:pt>
                <c:pt idx="94">
                  <c:v>1466.2659871621161</c:v>
                </c:pt>
                <c:pt idx="95">
                  <c:v>1462.7704607366602</c:v>
                </c:pt>
                <c:pt idx="96">
                  <c:v>1458.9583019215104</c:v>
                </c:pt>
                <c:pt idx="97">
                  <c:v>1454.8328826136942</c:v>
                </c:pt>
                <c:pt idx="98">
                  <c:v>1450.3974533254461</c:v>
                </c:pt>
                <c:pt idx="99">
                  <c:v>1445.655201629399</c:v>
                </c:pt>
                <c:pt idx="100">
                  <c:v>1440.6092962103592</c:v>
                </c:pt>
                <c:pt idx="101">
                  <c:v>1435.26291917257</c:v>
                </c:pt>
                <c:pt idx="102">
                  <c:v>1429.6192891865242</c:v>
                </c:pt>
                <c:pt idx="103">
                  <c:v>1423.6816776392025</c:v>
                </c:pt>
                <c:pt idx="104">
                  <c:v>1417.4534194870366</c:v>
                </c:pt>
                <c:pt idx="105">
                  <c:v>1410.9379201067329</c:v>
                </c:pt>
                <c:pt idx="106">
                  <c:v>1404.1386591181315</c:v>
                </c:pt>
                <c:pt idx="107">
                  <c:v>1397.0591919089848</c:v>
                </c:pt>
                <c:pt idx="108">
                  <c:v>1389.7031494094306</c:v>
                </c:pt>
                <c:pt idx="109">
                  <c:v>1382.074236529422</c:v>
                </c:pt>
                <c:pt idx="110">
                  <c:v>1374.1762295732906</c:v>
                </c:pt>
                <c:pt idx="111">
                  <c:v>1366.0129728725087</c:v>
                </c:pt>
                <c:pt idx="112">
                  <c:v>1357.5883748235524</c:v>
                </c:pt>
                <c:pt idx="113">
                  <c:v>1348.9064034773735</c:v>
                </c:pt>
                <c:pt idx="114">
                  <c:v>1339.9710817966441</c:v>
                </c:pt>
                <c:pt idx="115">
                  <c:v>1330.7864826739171</c:v>
                </c:pt>
                <c:pt idx="116">
                  <c:v>1321.356723786223</c:v>
                </c:pt>
                <c:pt idx="117">
                  <c:v>1311.68596234796</c:v>
                </c:pt>
                <c:pt idx="118">
                  <c:v>1301.7783898132298</c:v>
                </c:pt>
                <c:pt idx="119">
                  <c:v>1291.6382265702653</c:v>
                </c:pt>
                <c:pt idx="120">
                  <c:v>1281.2697166637415</c:v>
                </c:pt>
                <c:pt idx="121">
                  <c:v>1270.6771225751734</c:v>
                </c:pt>
                <c:pt idx="122">
                  <c:v>1259.8647200869684</c:v>
                </c:pt>
                <c:pt idx="123">
                  <c:v>1248.8367932518108</c:v>
                </c:pt>
                <c:pt idx="124">
                  <c:v>1237.5976294857464</c:v>
                </c:pt>
                <c:pt idx="125">
                  <c:v>1226.151514800478</c:v>
                </c:pt>
                <c:pt idx="126">
                  <c:v>1214.5027291878982</c:v>
                </c:pt>
                <c:pt idx="127">
                  <c:v>1202.655542167694</c:v>
                </c:pt>
                <c:pt idx="128">
                  <c:v>1190.614208506913</c:v>
                </c:pt>
                <c:pt idx="129">
                  <c:v>1178.3829641186471</c:v>
                </c:pt>
                <c:pt idx="130">
                  <c:v>1165.9660221454187</c:v>
                </c:pt>
                <c:pt idx="131">
                  <c:v>1153.3675692314544</c:v>
                </c:pt>
                <c:pt idx="132">
                  <c:v>1140.591761986748</c:v>
                </c:pt>
                <c:pt idx="133">
                  <c:v>1127.6427236446641</c:v>
                </c:pt>
                <c:pt idx="134">
                  <c:v>1114.5245409137829</c:v>
                </c:pt>
                <c:pt idx="135">
                  <c:v>1101.2412610237434</c:v>
                </c:pt>
                <c:pt idx="136">
                  <c:v>1087.7968889639851</c:v>
                </c:pt>
                <c:pt idx="137">
                  <c:v>1074.1953849135168</c:v>
                </c:pt>
                <c:pt idx="138">
                  <c:v>1060.4406618591543</c:v>
                </c:pt>
                <c:pt idx="139">
                  <c:v>1046.5365833990493</c:v>
                </c:pt>
                <c:pt idx="140">
                  <c:v>1032.4869617277895</c:v>
                </c:pt>
                <c:pt idx="141">
                  <c:v>1018.2955557988689</c:v>
                </c:pt>
                <c:pt idx="142">
                  <c:v>1003.9660696599079</c:v>
                </c:pt>
                <c:pt idx="143">
                  <c:v>989.50215095564954</c:v>
                </c:pt>
                <c:pt idx="144">
                  <c:v>974.90738959344617</c:v>
                </c:pt>
                <c:pt idx="145">
                  <c:v>960.18531656570269</c:v>
                </c:pt>
                <c:pt idx="146">
                  <c:v>945.33940292353373</c:v>
                </c:pt>
                <c:pt idx="147">
                  <c:v>930.37305889573349</c:v>
                </c:pt>
                <c:pt idx="148">
                  <c:v>915.28963314703367</c:v>
                </c:pt>
                <c:pt idx="149">
                  <c:v>900.09241216954422</c:v>
                </c:pt>
                <c:pt idx="150">
                  <c:v>884.78461980122518</c:v>
                </c:pt>
                <c:pt idx="151">
                  <c:v>869.36941686522084</c:v>
                </c:pt>
                <c:pt idx="152">
                  <c:v>853.8499009239016</c:v>
                </c:pt>
                <c:pt idx="153">
                  <c:v>838.22910614150044</c:v>
                </c:pt>
                <c:pt idx="154">
                  <c:v>822.51000324929271</c:v>
                </c:pt>
                <c:pt idx="155">
                  <c:v>806.69549960735515</c:v>
                </c:pt>
                <c:pt idx="156">
                  <c:v>790.78843935704231</c:v>
                </c:pt>
                <c:pt idx="157">
                  <c:v>774.79160365843939</c:v>
                </c:pt>
                <c:pt idx="158">
                  <c:v>758.70771100718582</c:v>
                </c:pt>
                <c:pt idx="159">
                  <c:v>742.53941762521083</c:v>
                </c:pt>
                <c:pt idx="160">
                  <c:v>726.28931792007893</c:v>
                </c:pt>
                <c:pt idx="161">
                  <c:v>709.95994500781103</c:v>
                </c:pt>
                <c:pt idx="162">
                  <c:v>693.55377129421845</c:v>
                </c:pt>
                <c:pt idx="163">
                  <c:v>677.07320910996771</c:v>
                </c:pt>
                <c:pt idx="164">
                  <c:v>660.52061139477564</c:v>
                </c:pt>
                <c:pt idx="165">
                  <c:v>643.89827242631964</c:v>
                </c:pt>
                <c:pt idx="166">
                  <c:v>627.20842858963726</c:v>
                </c:pt>
                <c:pt idx="167">
                  <c:v>610.45325918297601</c:v>
                </c:pt>
                <c:pt idx="168">
                  <c:v>593.6348872562412</c:v>
                </c:pt>
                <c:pt idx="169">
                  <c:v>576.7553804783779</c:v>
                </c:pt>
                <c:pt idx="170">
                  <c:v>559.816752030207</c:v>
                </c:pt>
                <c:pt idx="171">
                  <c:v>542.8209615194163</c:v>
                </c:pt>
                <c:pt idx="172">
                  <c:v>525.76991591458727</c:v>
                </c:pt>
                <c:pt idx="173">
                  <c:v>508.66547049531363</c:v>
                </c:pt>
                <c:pt idx="174">
                  <c:v>491.50942981563634</c:v>
                </c:pt>
                <c:pt idx="175">
                  <c:v>474.30354867818926</c:v>
                </c:pt>
                <c:pt idx="176">
                  <c:v>457.04953311660802</c:v>
                </c:pt>
                <c:pt idx="177">
                  <c:v>439.74904138391304</c:v>
                </c:pt>
                <c:pt idx="178">
                  <c:v>422.40368494472784</c:v>
                </c:pt>
                <c:pt idx="179">
                  <c:v>405.01502946933971</c:v>
                </c:pt>
                <c:pt idx="180">
                  <c:v>387.58459582774958</c:v>
                </c:pt>
                <c:pt idx="181">
                  <c:v>370.11386108199338</c:v>
                </c:pt>
                <c:pt idx="182">
                  <c:v>352.60425947514443</c:v>
                </c:pt>
                <c:pt idx="183">
                  <c:v>335.05718341553137</c:v>
                </c:pt>
                <c:pt idx="184">
                  <c:v>317.47398445482258</c:v>
                </c:pt>
                <c:pt idx="185">
                  <c:v>299.85597425874079</c:v>
                </c:pt>
                <c:pt idx="186">
                  <c:v>282.20442556927765</c:v>
                </c:pt>
                <c:pt idx="187">
                  <c:v>264.52057315737977</c:v>
                </c:pt>
                <c:pt idx="188">
                  <c:v>246.80561476517354</c:v>
                </c:pt>
                <c:pt idx="189">
                  <c:v>229.0607120368864</c:v>
                </c:pt>
                <c:pt idx="190">
                  <c:v>211.28699143770899</c:v>
                </c:pt>
                <c:pt idx="191">
                  <c:v>193.48554515992242</c:v>
                </c:pt>
                <c:pt idx="192">
                  <c:v>175.65743201569185</c:v>
                </c:pt>
                <c:pt idx="193">
                  <c:v>157.80367831599918</c:v>
                </c:pt>
                <c:pt idx="194">
                  <c:v>139.92527873525424</c:v>
                </c:pt>
                <c:pt idx="195">
                  <c:v>122.02319716118789</c:v>
                </c:pt>
                <c:pt idx="196">
                  <c:v>104.09836752968853</c:v>
                </c:pt>
                <c:pt idx="197">
                  <c:v>86.151694644298885</c:v>
                </c:pt>
                <c:pt idx="198">
                  <c:v>68.18405498014144</c:v>
                </c:pt>
                <c:pt idx="199">
                  <c:v>50.196297472088304</c:v>
                </c:pt>
                <c:pt idx="200">
                  <c:v>32.18924428703582</c:v>
                </c:pt>
                <c:pt idx="201">
                  <c:v>14.163691580185347</c:v>
                </c:pt>
                <c:pt idx="202">
                  <c:v>-3.8795897647304329</c:v>
                </c:pt>
                <c:pt idx="203">
                  <c:v>-21.939853411301076</c:v>
                </c:pt>
                <c:pt idx="204">
                  <c:v>-40.016376862365036</c:v>
                </c:pt>
                <c:pt idx="205">
                  <c:v>-58.108460767972787</c:v>
                </c:pt>
                <c:pt idx="206">
                  <c:v>-76.215428249322699</c:v>
                </c:pt>
                <c:pt idx="207">
                  <c:v>-94.336624238580967</c:v>
                </c:pt>
                <c:pt idx="208">
                  <c:v>-112.47141483447426</c:v>
                </c:pt>
                <c:pt idx="209">
                  <c:v>-130.61918667352316</c:v>
                </c:pt>
                <c:pt idx="210">
                  <c:v>-148.77934631676598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DE8-428F-8C8E-76DA130DE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948176"/>
        <c:axId val="144947784"/>
      </c:scatterChart>
      <c:valAx>
        <c:axId val="144948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Range (ft)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947784"/>
        <c:crosses val="autoZero"/>
        <c:crossBetween val="midCat"/>
      </c:valAx>
      <c:valAx>
        <c:axId val="144947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Altitude (ft)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948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</a:t>
            </a:r>
            <a:r>
              <a:rPr lang="en-US" baseline="0"/>
              <a:t> Velocity vs. Time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Simulation!$A$12:$A$222</c:f>
              <c:numCache>
                <c:formatCode>General</c:formatCode>
                <c:ptCount val="2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</c:numCache>
            </c:numRef>
          </c:xVal>
          <c:yVal>
            <c:numRef>
              <c:f>Simulation!$H$12:$H$222</c:f>
              <c:numCache>
                <c:formatCode>0.00</c:formatCode>
                <c:ptCount val="211"/>
                <c:pt idx="0" formatCode="General">
                  <c:v>0</c:v>
                </c:pt>
                <c:pt idx="1">
                  <c:v>34.398091514638175</c:v>
                </c:pt>
                <c:pt idx="2">
                  <c:v>71.658813252025382</c:v>
                </c:pt>
                <c:pt idx="3">
                  <c:v>111.67227780528331</c:v>
                </c:pt>
                <c:pt idx="4">
                  <c:v>152.06828094866444</c:v>
                </c:pt>
                <c:pt idx="5">
                  <c:v>192.36865216682105</c:v>
                </c:pt>
                <c:pt idx="6">
                  <c:v>232.08002141840927</c:v>
                </c:pt>
                <c:pt idx="7">
                  <c:v>269.93216907472845</c:v>
                </c:pt>
                <c:pt idx="8">
                  <c:v>305.70375428366032</c:v>
                </c:pt>
                <c:pt idx="9">
                  <c:v>339.20625854318786</c:v>
                </c:pt>
                <c:pt idx="10">
                  <c:v>370.28740117056628</c:v>
                </c:pt>
                <c:pt idx="11">
                  <c:v>397.45693909280271</c:v>
                </c:pt>
                <c:pt idx="12">
                  <c:v>420.67983541223771</c:v>
                </c:pt>
                <c:pt idx="13">
                  <c:v>437.12439914243828</c:v>
                </c:pt>
                <c:pt idx="14">
                  <c:v>444.05895823762705</c:v>
                </c:pt>
                <c:pt idx="15">
                  <c:v>447.72588165803842</c:v>
                </c:pt>
                <c:pt idx="16">
                  <c:v>445.24088033328388</c:v>
                </c:pt>
                <c:pt idx="17">
                  <c:v>433.78686175034608</c:v>
                </c:pt>
                <c:pt idx="18">
                  <c:v>418.40755301920581</c:v>
                </c:pt>
                <c:pt idx="19">
                  <c:v>402.41015432978463</c:v>
                </c:pt>
                <c:pt idx="20">
                  <c:v>384.29295880341493</c:v>
                </c:pt>
                <c:pt idx="21">
                  <c:v>367.5038699580428</c:v>
                </c:pt>
                <c:pt idx="22">
                  <c:v>351.88959206432253</c:v>
                </c:pt>
                <c:pt idx="23">
                  <c:v>337.3196905656975</c:v>
                </c:pt>
                <c:pt idx="24">
                  <c:v>323.6824489587342</c:v>
                </c:pt>
                <c:pt idx="25">
                  <c:v>310.88160014901695</c:v>
                </c:pt>
                <c:pt idx="26">
                  <c:v>298.83372332149378</c:v>
                </c:pt>
                <c:pt idx="27">
                  <c:v>287.46615275325217</c:v>
                </c:pt>
                <c:pt idx="28">
                  <c:v>276.71528434877621</c:v>
                </c:pt>
                <c:pt idx="29">
                  <c:v>266.52519400441662</c:v>
                </c:pt>
                <c:pt idx="30">
                  <c:v>256.84650254736914</c:v>
                </c:pt>
                <c:pt idx="31">
                  <c:v>247.63543720125364</c:v>
                </c:pt>
                <c:pt idx="32">
                  <c:v>238.85305085257727</c:v>
                </c:pt>
                <c:pt idx="33">
                  <c:v>230.46456890477737</c:v>
                </c:pt>
                <c:pt idx="34">
                  <c:v>222.43883996502296</c:v>
                </c:pt>
                <c:pt idx="35">
                  <c:v>214.74787155111866</c:v>
                </c:pt>
                <c:pt idx="36">
                  <c:v>207.36643581818265</c:v>
                </c:pt>
                <c:pt idx="37">
                  <c:v>200.2717332678879</c:v>
                </c:pt>
                <c:pt idx="38">
                  <c:v>193.44310472265397</c:v>
                </c:pt>
                <c:pt idx="39">
                  <c:v>186.8617836753657</c:v>
                </c:pt>
                <c:pt idx="40">
                  <c:v>180.51068257540803</c:v>
                </c:pt>
                <c:pt idx="41">
                  <c:v>174.37420776931606</c:v>
                </c:pt>
                <c:pt idx="42">
                  <c:v>168.43809874373341</c:v>
                </c:pt>
                <c:pt idx="43">
                  <c:v>162.68928806893484</c:v>
                </c:pt>
                <c:pt idx="44">
                  <c:v>157.1157790507765</c:v>
                </c:pt>
                <c:pt idx="45">
                  <c:v>151.70653859689796</c:v>
                </c:pt>
                <c:pt idx="46">
                  <c:v>146.45140321216545</c:v>
                </c:pt>
                <c:pt idx="47">
                  <c:v>141.34099637665491</c:v>
                </c:pt>
                <c:pt idx="48">
                  <c:v>136.36665584113842</c:v>
                </c:pt>
                <c:pt idx="49">
                  <c:v>131.52036961141732</c:v>
                </c:pt>
                <c:pt idx="50">
                  <c:v>126.79471959313459</c:v>
                </c:pt>
                <c:pt idx="51">
                  <c:v>122.18283204045827</c:v>
                </c:pt>
                <c:pt idx="52">
                  <c:v>117.67833410160701</c:v>
                </c:pt>
                <c:pt idx="53">
                  <c:v>113.27531588708582</c:v>
                </c:pt>
                <c:pt idx="54">
                  <c:v>108.96829760766595</c:v>
                </c:pt>
                <c:pt idx="55">
                  <c:v>104.75220144327479</c:v>
                </c:pt>
                <c:pt idx="56">
                  <c:v>100.62232791579744</c:v>
                </c:pt>
                <c:pt idx="57">
                  <c:v>96.57433665343973</c:v>
                </c:pt>
                <c:pt idx="58">
                  <c:v>92.604231557637618</c:v>
                </c:pt>
                <c:pt idx="59">
                  <c:v>88.708350522672319</c:v>
                </c:pt>
                <c:pt idx="60">
                  <c:v>84.883360022273166</c:v>
                </c:pt>
                <c:pt idx="61">
                  <c:v>81.126255078582233</c:v>
                </c:pt>
                <c:pt idx="62">
                  <c:v>77.434365383181486</c:v>
                </c:pt>
                <c:pt idx="63">
                  <c:v>73.805368669883791</c:v>
                </c:pt>
                <c:pt idx="64">
                  <c:v>70.237312876051206</c:v>
                </c:pt>
                <c:pt idx="65">
                  <c:v>66.728649217693601</c:v>
                </c:pt>
                <c:pt idx="66">
                  <c:v>63.278279106701355</c:v>
                </c:pt>
                <c:pt idx="67">
                  <c:v>59.885618946672636</c:v>
                </c:pt>
                <c:pt idx="68">
                  <c:v>56.550688386369117</c:v>
                </c:pt>
                <c:pt idx="69">
                  <c:v>53.27422977156391</c:v>
                </c:pt>
                <c:pt idx="70">
                  <c:v>50.057869577305283</c:v>
                </c:pt>
                <c:pt idx="71">
                  <c:v>46.904336881180569</c:v>
                </c:pt>
                <c:pt idx="72">
                  <c:v>43.817759920320142</c:v>
                </c:pt>
                <c:pt idx="73">
                  <c:v>40.804070001044018</c:v>
                </c:pt>
                <c:pt idx="74">
                  <c:v>37.871552942402666</c:v>
                </c:pt>
                <c:pt idx="75">
                  <c:v>35.031601638137488</c:v>
                </c:pt>
                <c:pt idx="76">
                  <c:v>32.299736941437821</c:v>
                </c:pt>
                <c:pt idx="77">
                  <c:v>29.696970052035844</c:v>
                </c:pt>
                <c:pt idx="78">
                  <c:v>27.251556679568633</c:v>
                </c:pt>
                <c:pt idx="79">
                  <c:v>25.001091797712096</c:v>
                </c:pt>
                <c:pt idx="80">
                  <c:v>22.994614309439388</c:v>
                </c:pt>
                <c:pt idx="81">
                  <c:v>21.293782442486012</c:v>
                </c:pt>
                <c:pt idx="82">
                  <c:v>19.971165394221963</c:v>
                </c:pt>
                <c:pt idx="83">
                  <c:v>19.102745629391144</c:v>
                </c:pt>
                <c:pt idx="84">
                  <c:v>18.752634186233685</c:v>
                </c:pt>
                <c:pt idx="85">
                  <c:v>18.953207442575231</c:v>
                </c:pt>
                <c:pt idx="86">
                  <c:v>19.69138300176596</c:v>
                </c:pt>
                <c:pt idx="87">
                  <c:v>20.911620820953885</c:v>
                </c:pt>
                <c:pt idx="88">
                  <c:v>22.533893121115945</c:v>
                </c:pt>
                <c:pt idx="89">
                  <c:v>24.474164504036626</c:v>
                </c:pt>
                <c:pt idx="90">
                  <c:v>26.657634445158529</c:v>
                </c:pt>
                <c:pt idx="91">
                  <c:v>29.023557031852238</c:v>
                </c:pt>
                <c:pt idx="92">
                  <c:v>31.524890696379266</c:v>
                </c:pt>
                <c:pt idx="93">
                  <c:v>34.125936248088443</c:v>
                </c:pt>
                <c:pt idx="94">
                  <c:v>36.799700156853554</c:v>
                </c:pt>
                <c:pt idx="95">
                  <c:v>39.525644583519345</c:v>
                </c:pt>
                <c:pt idx="96">
                  <c:v>42.287957981300934</c:v>
                </c:pt>
                <c:pt idx="97">
                  <c:v>45.074286391446094</c:v>
                </c:pt>
                <c:pt idx="98">
                  <c:v>47.874820916542404</c:v>
                </c:pt>
                <c:pt idx="99">
                  <c:v>50.681645160893488</c:v>
                </c:pt>
                <c:pt idx="100">
                  <c:v>53.488267712082454</c:v>
                </c:pt>
                <c:pt idx="101">
                  <c:v>56.289285152703108</c:v>
                </c:pt>
                <c:pt idx="102">
                  <c:v>59.080137116714468</c:v>
                </c:pt>
                <c:pt idx="103">
                  <c:v>61.856926539584244</c:v>
                </c:pt>
                <c:pt idx="104">
                  <c:v>64.616286410466813</c:v>
                </c:pt>
                <c:pt idx="105">
                  <c:v>67.355279973319867</c:v>
                </c:pt>
                <c:pt idx="106">
                  <c:v>70.071325204704706</c:v>
                </c:pt>
                <c:pt idx="107">
                  <c:v>72.762137071808979</c:v>
                </c:pt>
                <c:pt idx="108">
                  <c:v>75.425682928784326</c:v>
                </c:pt>
                <c:pt idx="109">
                  <c:v>78.060147704131154</c:v>
                </c:pt>
                <c:pt idx="110">
                  <c:v>80.663906443179897</c:v>
                </c:pt>
                <c:pt idx="111">
                  <c:v>83.235502416943575</c:v>
                </c:pt>
                <c:pt idx="112">
                  <c:v>85.773629472505689</c:v>
                </c:pt>
                <c:pt idx="113">
                  <c:v>88.277117635654022</c:v>
                </c:pt>
                <c:pt idx="114">
                  <c:v>90.744921221386775</c:v>
                </c:pt>
                <c:pt idx="115">
                  <c:v>93.176108888263727</c:v>
                </c:pt>
                <c:pt idx="116">
                  <c:v>95.569855206509132</c:v>
                </c:pt>
                <c:pt idx="117">
                  <c:v>97.925433410053387</c:v>
                </c:pt>
                <c:pt idx="118">
                  <c:v>100.24220907836708</c:v>
                </c:pt>
                <c:pt idx="119">
                  <c:v>102.51963455145419</c:v>
                </c:pt>
                <c:pt idx="120">
                  <c:v>104.75724392538513</c:v>
                </c:pt>
                <c:pt idx="121">
                  <c:v>106.95464850964598</c:v>
                </c:pt>
                <c:pt idx="122">
                  <c:v>109.11153265383363</c:v>
                </c:pt>
                <c:pt idx="123">
                  <c:v>111.2276498716639</c:v>
                </c:pt>
                <c:pt idx="124">
                  <c:v>113.30281920623989</c:v>
                </c:pt>
                <c:pt idx="125">
                  <c:v>115.3369217930688</c:v>
                </c:pt>
                <c:pt idx="126">
                  <c:v>117.32989758718342</c:v>
                </c:pt>
                <c:pt idx="127">
                  <c:v>119.28174222850618</c:v>
                </c:pt>
                <c:pt idx="128">
                  <c:v>121.19250402573243</c:v>
                </c:pt>
                <c:pt idx="129">
                  <c:v>123.06228104385291</c:v>
                </c:pt>
                <c:pt idx="130">
                  <c:v>124.89121828424766</c:v>
                </c:pt>
                <c:pt idx="131">
                  <c:v>126.67950494927628</c:v>
                </c:pt>
                <c:pt idx="132">
                  <c:v>128.42737178562408</c:v>
                </c:pt>
                <c:pt idx="133">
                  <c:v>130.13508850247229</c:v>
                </c:pt>
                <c:pt idx="134">
                  <c:v>131.80296126194483</c:v>
                </c:pt>
                <c:pt idx="135">
                  <c:v>133.43133024032798</c:v>
                </c:pt>
                <c:pt idx="136">
                  <c:v>135.02056725932866</c:v>
                </c:pt>
                <c:pt idx="137">
                  <c:v>136.57107348718648</c:v>
                </c:pt>
                <c:pt idx="138">
                  <c:v>138.08327720982678</c:v>
                </c:pt>
                <c:pt idx="139">
                  <c:v>139.55763167247412</c:v>
                </c:pt>
                <c:pt idx="140">
                  <c:v>140.99461299226576</c:v>
                </c:pt>
                <c:pt idx="141">
                  <c:v>142.39471814243728</c:v>
                </c:pt>
                <c:pt idx="142">
                  <c:v>143.75846300861761</c:v>
                </c:pt>
                <c:pt idx="143">
                  <c:v>145.08638051768395</c:v>
                </c:pt>
                <c:pt idx="144">
                  <c:v>146.37901883950306</c:v>
                </c:pt>
                <c:pt idx="145">
                  <c:v>147.63693966173275</c:v>
                </c:pt>
                <c:pt idx="146">
                  <c:v>148.86071653768832</c:v>
                </c:pt>
                <c:pt idx="147">
                  <c:v>150.05093330709775</c:v>
                </c:pt>
                <c:pt idx="148">
                  <c:v>151.20818258938471</c:v>
                </c:pt>
                <c:pt idx="149">
                  <c:v>152.33306434893277</c:v>
                </c:pt>
                <c:pt idx="150">
                  <c:v>153.4261845316033</c:v>
                </c:pt>
                <c:pt idx="151">
                  <c:v>154.48815377160568</c:v>
                </c:pt>
                <c:pt idx="152">
                  <c:v>155.51958616765268</c:v>
                </c:pt>
                <c:pt idx="153">
                  <c:v>156.52109812718101</c:v>
                </c:pt>
                <c:pt idx="154">
                  <c:v>157.49330727727431</c:v>
                </c:pt>
                <c:pt idx="155">
                  <c:v>158.43683144079827</c:v>
                </c:pt>
                <c:pt idx="156">
                  <c:v>159.35228767614157</c:v>
                </c:pt>
                <c:pt idx="157">
                  <c:v>160.24029137885572</c:v>
                </c:pt>
                <c:pt idx="158">
                  <c:v>161.10145544339883</c:v>
                </c:pt>
                <c:pt idx="159">
                  <c:v>161.93638948311454</c:v>
                </c:pt>
                <c:pt idx="160">
                  <c:v>162.74569910651562</c:v>
                </c:pt>
                <c:pt idx="161">
                  <c:v>163.52998524789416</c:v>
                </c:pt>
                <c:pt idx="162">
                  <c:v>164.28984355024261</c:v>
                </c:pt>
                <c:pt idx="163">
                  <c:v>165.0258637984455</c:v>
                </c:pt>
                <c:pt idx="164">
                  <c:v>165.73862940068648</c:v>
                </c:pt>
                <c:pt idx="165">
                  <c:v>166.42871691601053</c:v>
                </c:pt>
                <c:pt idx="166">
                  <c:v>167.09669562598515</c:v>
                </c:pt>
                <c:pt idx="167">
                  <c:v>167.74312714841719</c:v>
                </c:pt>
                <c:pt idx="168">
                  <c:v>168.36856509110106</c:v>
                </c:pt>
                <c:pt idx="169">
                  <c:v>168.97355474360154</c:v>
                </c:pt>
                <c:pt idx="170">
                  <c:v>169.55863280510653</c:v>
                </c:pt>
                <c:pt idx="171">
                  <c:v>170.12432714642301</c:v>
                </c:pt>
                <c:pt idx="172">
                  <c:v>170.67115660423252</c:v>
                </c:pt>
                <c:pt idx="173">
                  <c:v>171.19963080576846</c:v>
                </c:pt>
                <c:pt idx="174">
                  <c:v>171.71025002212792</c:v>
                </c:pt>
                <c:pt idx="175">
                  <c:v>172.20350504848341</c:v>
                </c:pt>
                <c:pt idx="176">
                  <c:v>172.67987710951479</c:v>
                </c:pt>
                <c:pt idx="177">
                  <c:v>173.13983778843894</c:v>
                </c:pt>
                <c:pt idx="178">
                  <c:v>173.58384897807247</c:v>
                </c:pt>
                <c:pt idx="179">
                  <c:v>174.0123628524226</c:v>
                </c:pt>
                <c:pt idx="180">
                  <c:v>174.42582185736035</c:v>
                </c:pt>
                <c:pt idx="181">
                  <c:v>174.82465871899097</c:v>
                </c:pt>
                <c:pt idx="182">
                  <c:v>175.20929646839568</c:v>
                </c:pt>
                <c:pt idx="183">
                  <c:v>175.58014848147883</c:v>
                </c:pt>
                <c:pt idx="184">
                  <c:v>175.93761853271357</c:v>
                </c:pt>
                <c:pt idx="185">
                  <c:v>176.28210086163665</c:v>
                </c:pt>
                <c:pt idx="186">
                  <c:v>176.61398025100095</c:v>
                </c:pt>
                <c:pt idx="187">
                  <c:v>176.93363211554973</c:v>
                </c:pt>
                <c:pt idx="188">
                  <c:v>177.24142260043126</c:v>
                </c:pt>
                <c:pt idx="189">
                  <c:v>177.53770868832623</c:v>
                </c:pt>
                <c:pt idx="190">
                  <c:v>177.8228383144114</c:v>
                </c:pt>
                <c:pt idx="191">
                  <c:v>178.09715048833377</c:v>
                </c:pt>
                <c:pt idx="192">
                  <c:v>178.36097542241757</c:v>
                </c:pt>
                <c:pt idx="193">
                  <c:v>178.61463466537316</c:v>
                </c:pt>
                <c:pt idx="194">
                  <c:v>178.85844124082269</c:v>
                </c:pt>
                <c:pt idx="195">
                  <c:v>179.09269978999956</c:v>
                </c:pt>
                <c:pt idx="196">
                  <c:v>179.31770671802141</c:v>
                </c:pt>
                <c:pt idx="197">
                  <c:v>179.5337503431754</c:v>
                </c:pt>
                <c:pt idx="198">
                  <c:v>179.74111104869303</c:v>
                </c:pt>
                <c:pt idx="199">
                  <c:v>179.94006143652794</c:v>
                </c:pt>
                <c:pt idx="200">
                  <c:v>180.13086648268481</c:v>
                </c:pt>
                <c:pt idx="201">
                  <c:v>180.31378369368025</c:v>
                </c:pt>
                <c:pt idx="202">
                  <c:v>180.48906326374848</c:v>
                </c:pt>
                <c:pt idx="203">
                  <c:v>180.65694823243342</c:v>
                </c:pt>
                <c:pt idx="204">
                  <c:v>180.81767464223807</c:v>
                </c:pt>
                <c:pt idx="205">
                  <c:v>180.97147169602752</c:v>
                </c:pt>
                <c:pt idx="206">
                  <c:v>181.11856191390834</c:v>
                </c:pt>
                <c:pt idx="207">
                  <c:v>181.25916128932988</c:v>
                </c:pt>
                <c:pt idx="208">
                  <c:v>181.39347944417614</c:v>
                </c:pt>
                <c:pt idx="209">
                  <c:v>181.52171978263752</c:v>
                </c:pt>
                <c:pt idx="210">
                  <c:v>181.6440796436718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30-4E7A-8A33-E40031DA7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951312"/>
        <c:axId val="145722072"/>
      </c:scatterChart>
      <c:valAx>
        <c:axId val="144951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(Sec)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722072"/>
        <c:crosses val="autoZero"/>
        <c:crossBetween val="midCat"/>
      </c:valAx>
      <c:valAx>
        <c:axId val="145722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Velocity (Ft/Sec)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951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Atmospheric</a:t>
            </a:r>
            <a:r>
              <a:rPr lang="en-US" baseline="0"/>
              <a:t> Density</a:t>
            </a:r>
            <a:r>
              <a:rPr lang="en-US"/>
              <a:t>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'Air Density'!$A$5:$A$11</c:f>
              <c:numCache>
                <c:formatCode>General</c:formatCode>
                <c:ptCount val="7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</c:numCache>
            </c:numRef>
          </c:xVal>
          <c:yVal>
            <c:numRef>
              <c:f>'Air Density'!$B$5:$B$11</c:f>
              <c:numCache>
                <c:formatCode>General</c:formatCode>
                <c:ptCount val="7"/>
                <c:pt idx="0">
                  <c:v>2.3700000000000001E-3</c:v>
                </c:pt>
                <c:pt idx="1">
                  <c:v>2.3E-3</c:v>
                </c:pt>
                <c:pt idx="2">
                  <c:v>2.2300000000000002E-3</c:v>
                </c:pt>
                <c:pt idx="3">
                  <c:v>2.1700000000000001E-3</c:v>
                </c:pt>
                <c:pt idx="4">
                  <c:v>2.0999999999999999E-3</c:v>
                </c:pt>
                <c:pt idx="5">
                  <c:v>2.0400000000000001E-3</c:v>
                </c:pt>
                <c:pt idx="6">
                  <c:v>1.98E-3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AA-4D66-AB1D-194CB507E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1958376"/>
        <c:axId val="231958768"/>
      </c:scatterChart>
      <c:valAx>
        <c:axId val="231958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Altitude (Ft)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958768"/>
        <c:crosses val="autoZero"/>
        <c:crossBetween val="midCat"/>
      </c:valAx>
      <c:valAx>
        <c:axId val="231958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Air Density (lb*sec2/ft4)   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958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213360</xdr:colOff>
      <xdr:row>13</xdr:row>
      <xdr:rowOff>45720</xdr:rowOff>
    </xdr:from>
    <xdr:to>
      <xdr:col>20</xdr:col>
      <xdr:colOff>571500</xdr:colOff>
      <xdr:row>30</xdr:row>
      <xdr:rowOff>68580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213360</xdr:colOff>
      <xdr:row>62</xdr:row>
      <xdr:rowOff>137160</xdr:rowOff>
    </xdr:from>
    <xdr:to>
      <xdr:col>20</xdr:col>
      <xdr:colOff>518160</xdr:colOff>
      <xdr:row>77</xdr:row>
      <xdr:rowOff>137160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243840</xdr:colOff>
      <xdr:row>46</xdr:row>
      <xdr:rowOff>91440</xdr:rowOff>
    </xdr:from>
    <xdr:to>
      <xdr:col>20</xdr:col>
      <xdr:colOff>548640</xdr:colOff>
      <xdr:row>61</xdr:row>
      <xdr:rowOff>91440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220980</xdr:colOff>
      <xdr:row>31</xdr:row>
      <xdr:rowOff>45720</xdr:rowOff>
    </xdr:from>
    <xdr:to>
      <xdr:col>20</xdr:col>
      <xdr:colOff>502920</xdr:colOff>
      <xdr:row>45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434340</xdr:colOff>
      <xdr:row>3</xdr:row>
      <xdr:rowOff>160020</xdr:rowOff>
    </xdr:from>
    <xdr:to>
      <xdr:col>10</xdr:col>
      <xdr:colOff>129540</xdr:colOff>
      <xdr:row>18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396240</xdr:colOff>
      <xdr:row>9</xdr:row>
      <xdr:rowOff>45720</xdr:rowOff>
    </xdr:from>
    <xdr:to>
      <xdr:col>9</xdr:col>
      <xdr:colOff>312420</xdr:colOff>
      <xdr:row>12</xdr:row>
      <xdr:rowOff>129540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322320" y="1691640"/>
          <a:ext cx="2964180" cy="6324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Data</a:t>
          </a:r>
          <a:r>
            <a:rPr lang="en-US" sz="1100" baseline="0"/>
            <a:t> is linear for this span of altitudes and thus the equation for a straight line can be used to calcuate air density as a function of altitude.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3"/>
  <sheetViews>
    <sheetView tabSelected="1" zoomScale="70" zoomScaleNormal="70" workbookViewId="0">
      <pane ySplit="11" topLeftCell="A12" activePane="bottomLeft" state="frozen"/>
      <selection pane="bottomLeft"/>
    </sheetView>
  </sheetViews>
  <sheetFormatPr defaultRowHeight="15" x14ac:dyDescent="0.25"/>
  <cols>
    <col min="5" max="5" width="12.7109375" style="9" customWidth="1"/>
    <col min="7" max="7" width="9.85546875" customWidth="1"/>
    <col min="9" max="9" width="11.5703125" customWidth="1"/>
  </cols>
  <sheetData>
    <row r="1" spans="1:14" ht="23.25" x14ac:dyDescent="0.35">
      <c r="A1" s="6" t="s">
        <v>11</v>
      </c>
    </row>
    <row r="2" spans="1:14" x14ac:dyDescent="0.25">
      <c r="G2" t="s">
        <v>20</v>
      </c>
      <c r="I2" t="s">
        <v>44</v>
      </c>
    </row>
    <row r="3" spans="1:14" x14ac:dyDescent="0.25">
      <c r="A3" t="s">
        <v>5</v>
      </c>
      <c r="C3" s="11">
        <v>1.39</v>
      </c>
      <c r="D3" t="s">
        <v>6</v>
      </c>
      <c r="E3" s="9" t="s">
        <v>23</v>
      </c>
      <c r="F3" s="5">
        <f>C3/32.2</f>
        <v>4.316770186335403E-2</v>
      </c>
      <c r="G3" t="s">
        <v>24</v>
      </c>
      <c r="I3" t="s">
        <v>47</v>
      </c>
      <c r="J3" s="5"/>
    </row>
    <row r="4" spans="1:14" x14ac:dyDescent="0.25">
      <c r="A4" t="s">
        <v>7</v>
      </c>
      <c r="C4" s="11">
        <v>0.5</v>
      </c>
      <c r="I4" t="s">
        <v>49</v>
      </c>
    </row>
    <row r="5" spans="1:14" x14ac:dyDescent="0.25">
      <c r="A5" t="s">
        <v>18</v>
      </c>
      <c r="C5" s="11">
        <v>3</v>
      </c>
      <c r="D5" t="s">
        <v>19</v>
      </c>
      <c r="E5" s="9" t="s">
        <v>21</v>
      </c>
      <c r="F5" s="4">
        <f>(C5/12/2)^2*3.1416</f>
        <v>4.9087499999999999E-2</v>
      </c>
      <c r="G5" t="s">
        <v>22</v>
      </c>
      <c r="I5" t="s">
        <v>48</v>
      </c>
      <c r="J5" s="4"/>
    </row>
    <row r="6" spans="1:14" x14ac:dyDescent="0.25">
      <c r="A6" t="s">
        <v>8</v>
      </c>
      <c r="C6" s="11">
        <v>0.1</v>
      </c>
      <c r="D6" t="s">
        <v>9</v>
      </c>
    </row>
    <row r="7" spans="1:14" x14ac:dyDescent="0.25">
      <c r="A7" t="s">
        <v>17</v>
      </c>
      <c r="C7" s="11">
        <v>85</v>
      </c>
      <c r="D7" t="s">
        <v>10</v>
      </c>
    </row>
    <row r="8" spans="1:14" x14ac:dyDescent="0.25">
      <c r="A8" t="s">
        <v>46</v>
      </c>
      <c r="C8" s="1" t="s">
        <v>45</v>
      </c>
      <c r="L8" t="s">
        <v>20</v>
      </c>
    </row>
    <row r="9" spans="1:14" x14ac:dyDescent="0.25">
      <c r="N9" t="s">
        <v>20</v>
      </c>
    </row>
    <row r="10" spans="1:14" x14ac:dyDescent="0.25">
      <c r="A10" s="3" t="s">
        <v>0</v>
      </c>
      <c r="B10" s="3" t="s">
        <v>1</v>
      </c>
      <c r="C10" s="3" t="s">
        <v>32</v>
      </c>
      <c r="D10" s="3" t="s">
        <v>2</v>
      </c>
      <c r="E10" s="10" t="s">
        <v>42</v>
      </c>
      <c r="F10" s="3" t="s">
        <v>3</v>
      </c>
      <c r="G10" s="3" t="s">
        <v>3</v>
      </c>
      <c r="H10" s="3" t="s">
        <v>4</v>
      </c>
      <c r="I10" s="3" t="s">
        <v>30</v>
      </c>
      <c r="J10" s="3" t="s">
        <v>26</v>
      </c>
      <c r="K10" s="3" t="s">
        <v>26</v>
      </c>
      <c r="L10" s="3" t="s">
        <v>33</v>
      </c>
      <c r="M10" s="3" t="s">
        <v>28</v>
      </c>
    </row>
    <row r="11" spans="1:14" x14ac:dyDescent="0.25">
      <c r="A11" s="3" t="s">
        <v>12</v>
      </c>
      <c r="B11" s="3" t="s">
        <v>13</v>
      </c>
      <c r="C11" s="3" t="s">
        <v>13</v>
      </c>
      <c r="D11" s="3" t="s">
        <v>13</v>
      </c>
      <c r="E11" s="10" t="s">
        <v>36</v>
      </c>
      <c r="F11" s="3" t="s">
        <v>14</v>
      </c>
      <c r="G11" s="3" t="s">
        <v>25</v>
      </c>
      <c r="H11" s="3" t="s">
        <v>15</v>
      </c>
      <c r="I11" s="3" t="s">
        <v>31</v>
      </c>
      <c r="J11" s="3" t="s">
        <v>29</v>
      </c>
      <c r="K11" s="3" t="s">
        <v>27</v>
      </c>
      <c r="L11" s="3" t="s">
        <v>16</v>
      </c>
      <c r="M11" s="3" t="s">
        <v>16</v>
      </c>
    </row>
    <row r="12" spans="1:14" x14ac:dyDescent="0.25">
      <c r="A12" s="7">
        <v>0</v>
      </c>
      <c r="B12" s="11">
        <v>0</v>
      </c>
      <c r="C12" s="11">
        <v>1.39</v>
      </c>
      <c r="D12" s="7">
        <v>0</v>
      </c>
      <c r="E12" s="13">
        <f>(-0.000000065*L12)+0.00237</f>
        <v>2.3700000000000001E-3</v>
      </c>
      <c r="F12" s="7">
        <v>0</v>
      </c>
      <c r="G12" s="7">
        <v>0</v>
      </c>
      <c r="H12" s="7">
        <v>0</v>
      </c>
      <c r="I12" s="7">
        <v>0</v>
      </c>
      <c r="J12" s="4">
        <f>K12*3.1416/180</f>
        <v>1.4835333333333334</v>
      </c>
      <c r="K12" s="7">
        <f>C7</f>
        <v>85</v>
      </c>
      <c r="L12" s="7">
        <v>0</v>
      </c>
      <c r="M12" s="7">
        <v>0</v>
      </c>
    </row>
    <row r="13" spans="1:14" x14ac:dyDescent="0.25">
      <c r="A13" s="7">
        <f t="shared" ref="A13:A76" si="0">A12+$C$6</f>
        <v>0.1</v>
      </c>
      <c r="B13" s="12">
        <v>16</v>
      </c>
      <c r="C13" s="12">
        <f>C12-0.02</f>
        <v>1.3699999999999999</v>
      </c>
      <c r="D13" s="4">
        <f>0.5*E12*H12^2*$C$4*$F$5</f>
        <v>0</v>
      </c>
      <c r="E13" s="13">
        <f t="shared" ref="E13:E76" si="1">(-0.000000065*L13)+0.00237</f>
        <v>2.3697772631558547E-3</v>
      </c>
      <c r="F13" s="4">
        <f>(B13-D13-(SIN(J12)*C13))/(C13/32.2)</f>
        <v>343.98091514638173</v>
      </c>
      <c r="G13" s="4">
        <f>F13/32.2</f>
        <v>10.682637116347259</v>
      </c>
      <c r="H13" s="4">
        <f t="shared" ref="H13:H76" si="2">H12+(F13*$C$6)</f>
        <v>34.398091514638175</v>
      </c>
      <c r="I13" s="14">
        <f>((H13*COS(J12)/(6378456+L12))-(32.2*COS(J12)/H13))</f>
        <v>-8.1582650217632904E-2</v>
      </c>
      <c r="J13" s="15">
        <f t="shared" ref="J13:J76" si="3">J12+(I13*$C$6)</f>
        <v>1.4753750683115701</v>
      </c>
      <c r="K13" s="4">
        <f>J13*180/3.1416</f>
        <v>84.532566939165591</v>
      </c>
      <c r="L13" s="4">
        <f t="shared" ref="L13:L76" si="4">L12+(H13*SIN(J12)*$C$6)</f>
        <v>3.426720679159672</v>
      </c>
      <c r="M13" s="4">
        <f t="shared" ref="M13:M76" si="5">M12+(H13*COS(J12)*$C$6)</f>
        <v>0.2997872337403763</v>
      </c>
    </row>
    <row r="14" spans="1:14" x14ac:dyDescent="0.25">
      <c r="A14" s="7">
        <f t="shared" si="0"/>
        <v>0.2</v>
      </c>
      <c r="B14" s="12">
        <v>17</v>
      </c>
      <c r="C14" s="12">
        <f t="shared" ref="C14:C31" si="6">C13-0.02</f>
        <v>1.3499999999999999</v>
      </c>
      <c r="D14" s="4">
        <f>0.5*E13*H13^2*$C$4*$F$5</f>
        <v>3.4410196005485276E-2</v>
      </c>
      <c r="E14" s="13">
        <f t="shared" si="1"/>
        <v>2.3693135997855139E-3</v>
      </c>
      <c r="F14" s="4">
        <f t="shared" ref="F14:F77" si="7">(B14-D14-(SIN(J13)*C14))/(C14/32.2)</f>
        <v>372.60721737387206</v>
      </c>
      <c r="G14" s="4">
        <f t="shared" ref="G14:G77" si="8">F14/32.2</f>
        <v>11.571652713474286</v>
      </c>
      <c r="H14" s="4">
        <f t="shared" si="2"/>
        <v>71.658813252025382</v>
      </c>
      <c r="I14" s="14">
        <f t="shared" ref="I14:I70" si="9">((H14*COS(J13)/(6378456+L13))-(32.2*COS(J13)/H14))</f>
        <v>-4.2811582779629882E-2</v>
      </c>
      <c r="J14" s="15">
        <f t="shared" si="3"/>
        <v>1.4710939100336071</v>
      </c>
      <c r="K14" s="4">
        <f t="shared" ref="K14:K77" si="10">J14*180/3.1416</f>
        <v>84.287275212009575</v>
      </c>
      <c r="L14" s="4">
        <f t="shared" si="4"/>
        <v>10.560003299790127</v>
      </c>
      <c r="M14" s="4">
        <f t="shared" si="5"/>
        <v>0.98252746332846819</v>
      </c>
    </row>
    <row r="15" spans="1:14" x14ac:dyDescent="0.25">
      <c r="A15" s="7">
        <f t="shared" si="0"/>
        <v>0.30000000000000004</v>
      </c>
      <c r="B15" s="12">
        <v>18</v>
      </c>
      <c r="C15" s="12">
        <f t="shared" si="6"/>
        <v>1.3299999999999998</v>
      </c>
      <c r="D15" s="4">
        <f t="shared" ref="D15:D78" si="11">0.5*E14*H14^2*$C$4*$F$5</f>
        <v>0.14930442979110192</v>
      </c>
      <c r="E15" s="13">
        <f t="shared" si="1"/>
        <v>2.3685913347726525E-3</v>
      </c>
      <c r="F15" s="4">
        <f t="shared" si="7"/>
        <v>400.13464553257933</v>
      </c>
      <c r="G15" s="4">
        <f t="shared" si="8"/>
        <v>12.426541786726064</v>
      </c>
      <c r="H15" s="4">
        <f t="shared" si="2"/>
        <v>111.67227780528331</v>
      </c>
      <c r="I15" s="14">
        <f t="shared" si="9"/>
        <v>-2.8699217206403227E-2</v>
      </c>
      <c r="J15" s="15">
        <f t="shared" si="3"/>
        <v>1.4682239883129669</v>
      </c>
      <c r="K15" s="4">
        <f t="shared" si="10"/>
        <v>84.122841194402241</v>
      </c>
      <c r="L15" s="4">
        <f t="shared" si="4"/>
        <v>21.671772728422948</v>
      </c>
      <c r="M15" s="4">
        <f t="shared" si="5"/>
        <v>2.0940833400637651</v>
      </c>
    </row>
    <row r="16" spans="1:14" x14ac:dyDescent="0.25">
      <c r="A16" s="7">
        <f t="shared" si="0"/>
        <v>0.4</v>
      </c>
      <c r="B16" s="12">
        <v>18.100000000000001</v>
      </c>
      <c r="C16" s="12">
        <f t="shared" si="6"/>
        <v>1.3099999999999998</v>
      </c>
      <c r="D16" s="4">
        <f t="shared" si="11"/>
        <v>0.36248647618380342</v>
      </c>
      <c r="E16" s="13">
        <f t="shared" si="1"/>
        <v>2.3676080861397362E-3</v>
      </c>
      <c r="F16" s="4">
        <f t="shared" si="7"/>
        <v>403.96003143381131</v>
      </c>
      <c r="G16" s="4">
        <f t="shared" si="8"/>
        <v>12.545342591112151</v>
      </c>
      <c r="H16" s="4">
        <f t="shared" si="2"/>
        <v>152.06828094866444</v>
      </c>
      <c r="I16" s="14">
        <f t="shared" si="9"/>
        <v>-2.1678877074164861E-2</v>
      </c>
      <c r="J16" s="15">
        <f t="shared" si="3"/>
        <v>1.4660561006055504</v>
      </c>
      <c r="K16" s="4">
        <f t="shared" si="10"/>
        <v>83.998630668767206</v>
      </c>
      <c r="L16" s="4">
        <f t="shared" si="4"/>
        <v>36.798674773289882</v>
      </c>
      <c r="M16" s="4">
        <f t="shared" si="5"/>
        <v>3.651149565957823</v>
      </c>
    </row>
    <row r="17" spans="1:14" x14ac:dyDescent="0.25">
      <c r="A17" s="7">
        <f t="shared" si="0"/>
        <v>0.5</v>
      </c>
      <c r="B17" s="12">
        <v>18.100000000000001</v>
      </c>
      <c r="C17" s="12">
        <f t="shared" si="6"/>
        <v>1.2899999999999998</v>
      </c>
      <c r="D17" s="4">
        <f t="shared" si="11"/>
        <v>0.67188974186439998</v>
      </c>
      <c r="E17" s="13">
        <f t="shared" si="1"/>
        <v>2.3663645423779509E-3</v>
      </c>
      <c r="F17" s="4">
        <f t="shared" si="7"/>
        <v>403.00371218156602</v>
      </c>
      <c r="G17" s="4">
        <f t="shared" si="8"/>
        <v>12.515643235452359</v>
      </c>
      <c r="H17" s="4">
        <f t="shared" si="2"/>
        <v>192.36865216682105</v>
      </c>
      <c r="I17" s="14">
        <f t="shared" si="9"/>
        <v>-1.7496954320571224E-2</v>
      </c>
      <c r="J17" s="15">
        <f t="shared" si="3"/>
        <v>1.4643064051734933</v>
      </c>
      <c r="K17" s="4">
        <f t="shared" si="10"/>
        <v>83.898380739504958</v>
      </c>
      <c r="L17" s="4">
        <f t="shared" si="4"/>
        <v>55.930117262293827</v>
      </c>
      <c r="M17" s="4">
        <f t="shared" si="5"/>
        <v>5.662341166658357</v>
      </c>
    </row>
    <row r="18" spans="1:14" x14ac:dyDescent="0.25">
      <c r="A18" s="7">
        <f t="shared" si="0"/>
        <v>0.6</v>
      </c>
      <c r="B18" s="12">
        <v>18</v>
      </c>
      <c r="C18" s="12">
        <f t="shared" si="6"/>
        <v>1.2699999999999998</v>
      </c>
      <c r="D18" s="4">
        <f t="shared" si="11"/>
        <v>1.0746354832863545</v>
      </c>
      <c r="E18" s="13">
        <f t="shared" si="1"/>
        <v>2.3648645675459468E-3</v>
      </c>
      <c r="F18" s="4">
        <f t="shared" si="7"/>
        <v>397.11369251588206</v>
      </c>
      <c r="G18" s="4">
        <f t="shared" si="8"/>
        <v>12.332723370058448</v>
      </c>
      <c r="H18" s="4">
        <f t="shared" si="2"/>
        <v>232.08002141840927</v>
      </c>
      <c r="I18" s="14">
        <f t="shared" si="9"/>
        <v>-1.4743194125479905E-2</v>
      </c>
      <c r="J18" s="15">
        <f t="shared" si="3"/>
        <v>1.4628320857609454</v>
      </c>
      <c r="K18" s="4">
        <f t="shared" si="10"/>
        <v>83.813908657044223</v>
      </c>
      <c r="L18" s="4">
        <f t="shared" si="4"/>
        <v>79.006653139284111</v>
      </c>
      <c r="M18" s="4">
        <f t="shared" si="5"/>
        <v>8.1290911202761151</v>
      </c>
      <c r="N18" t="s">
        <v>20</v>
      </c>
    </row>
    <row r="19" spans="1:14" x14ac:dyDescent="0.25">
      <c r="A19" s="7">
        <f t="shared" si="0"/>
        <v>0.7</v>
      </c>
      <c r="B19" s="12">
        <v>17.5</v>
      </c>
      <c r="C19" s="12">
        <f t="shared" si="6"/>
        <v>1.2499999999999998</v>
      </c>
      <c r="D19" s="4">
        <f t="shared" si="11"/>
        <v>1.5631214007059775</v>
      </c>
      <c r="E19" s="13">
        <f t="shared" si="1"/>
        <v>2.3631202243316446E-3</v>
      </c>
      <c r="F19" s="4">
        <f t="shared" si="7"/>
        <v>378.52147656319187</v>
      </c>
      <c r="G19" s="4">
        <f t="shared" si="8"/>
        <v>11.755325359105337</v>
      </c>
      <c r="H19" s="4">
        <f t="shared" si="2"/>
        <v>269.93216907472845</v>
      </c>
      <c r="I19" s="14">
        <f t="shared" si="9"/>
        <v>-1.28494053252639E-2</v>
      </c>
      <c r="J19" s="15">
        <f t="shared" si="3"/>
        <v>1.461547145228419</v>
      </c>
      <c r="K19" s="4">
        <f t="shared" si="10"/>
        <v>83.740287159764279</v>
      </c>
      <c r="L19" s="4">
        <f t="shared" si="4"/>
        <v>105.84270259008215</v>
      </c>
      <c r="M19" s="4">
        <f t="shared" si="5"/>
        <v>11.037734943125566</v>
      </c>
    </row>
    <row r="20" spans="1:14" x14ac:dyDescent="0.25">
      <c r="A20" s="7">
        <f t="shared" si="0"/>
        <v>0.79999999999999993</v>
      </c>
      <c r="B20" s="12">
        <v>17</v>
      </c>
      <c r="C20" s="12">
        <f t="shared" si="6"/>
        <v>1.2299999999999998</v>
      </c>
      <c r="D20" s="4">
        <f t="shared" si="11"/>
        <v>2.113031780833067</v>
      </c>
      <c r="E20" s="13">
        <f t="shared" si="1"/>
        <v>2.3611449963867898E-3</v>
      </c>
      <c r="F20" s="4">
        <f t="shared" si="7"/>
        <v>357.71585208931862</v>
      </c>
      <c r="G20" s="4">
        <f t="shared" si="8"/>
        <v>11.109187953084428</v>
      </c>
      <c r="H20" s="4">
        <f t="shared" si="2"/>
        <v>305.70375428366032</v>
      </c>
      <c r="I20" s="14">
        <f t="shared" si="9"/>
        <v>-1.1479193629934563E-2</v>
      </c>
      <c r="J20" s="15">
        <f t="shared" si="3"/>
        <v>1.4603992258654255</v>
      </c>
      <c r="K20" s="4">
        <f t="shared" si="10"/>
        <v>83.674516378844089</v>
      </c>
      <c r="L20" s="4">
        <f t="shared" si="4"/>
        <v>136.23082481861726</v>
      </c>
      <c r="M20" s="4">
        <f t="shared" si="5"/>
        <v>14.370883792915617</v>
      </c>
    </row>
    <row r="21" spans="1:14" x14ac:dyDescent="0.25">
      <c r="A21" s="7">
        <f t="shared" si="0"/>
        <v>0.89999999999999991</v>
      </c>
      <c r="B21" s="12">
        <v>16.5</v>
      </c>
      <c r="C21" s="12">
        <f t="shared" si="6"/>
        <v>1.2099999999999997</v>
      </c>
      <c r="D21" s="4">
        <f t="shared" si="11"/>
        <v>2.7079156055114768</v>
      </c>
      <c r="E21" s="13">
        <f t="shared" si="1"/>
        <v>2.3589535778359037E-3</v>
      </c>
      <c r="F21" s="4">
        <f t="shared" si="7"/>
        <v>335.02504259527518</v>
      </c>
      <c r="G21" s="4">
        <f t="shared" si="8"/>
        <v>10.404504428424694</v>
      </c>
      <c r="H21" s="4">
        <f t="shared" si="2"/>
        <v>339.20625854318786</v>
      </c>
      <c r="I21" s="14">
        <f t="shared" si="9"/>
        <v>-1.0452587240149748E-2</v>
      </c>
      <c r="J21" s="15">
        <f t="shared" si="3"/>
        <v>1.4593539671414104</v>
      </c>
      <c r="K21" s="4">
        <f t="shared" si="10"/>
        <v>83.614627605504793</v>
      </c>
      <c r="L21" s="4">
        <f t="shared" si="4"/>
        <v>169.94495637071296</v>
      </c>
      <c r="M21" s="4">
        <f t="shared" si="5"/>
        <v>18.10802066981303</v>
      </c>
    </row>
    <row r="22" spans="1:14" x14ac:dyDescent="0.25">
      <c r="A22" s="7">
        <f t="shared" si="0"/>
        <v>0.99999999999999989</v>
      </c>
      <c r="B22" s="12">
        <v>16</v>
      </c>
      <c r="C22" s="12">
        <f t="shared" si="6"/>
        <v>1.1899999999999997</v>
      </c>
      <c r="D22" s="4">
        <f t="shared" si="11"/>
        <v>3.3308726662186086</v>
      </c>
      <c r="E22" s="13">
        <f t="shared" si="1"/>
        <v>2.3565616401947259E-3</v>
      </c>
      <c r="F22" s="4">
        <f t="shared" si="7"/>
        <v>310.81142627378432</v>
      </c>
      <c r="G22" s="4">
        <f t="shared" si="8"/>
        <v>9.6525287662665935</v>
      </c>
      <c r="H22" s="4">
        <f t="shared" si="2"/>
        <v>370.28740117056628</v>
      </c>
      <c r="I22" s="14">
        <f t="shared" si="9"/>
        <v>-9.6644668148545207E-3</v>
      </c>
      <c r="J22" s="15">
        <f t="shared" si="3"/>
        <v>1.458387520459925</v>
      </c>
      <c r="K22" s="4">
        <f t="shared" si="10"/>
        <v>83.559254419017847</v>
      </c>
      <c r="L22" s="4">
        <f t="shared" si="4"/>
        <v>206.74399700422231</v>
      </c>
      <c r="M22" s="4">
        <f t="shared" si="5"/>
        <v>22.226054558678808</v>
      </c>
    </row>
    <row r="23" spans="1:14" x14ac:dyDescent="0.25">
      <c r="A23" s="7">
        <f t="shared" si="0"/>
        <v>1.0999999999999999</v>
      </c>
      <c r="B23" s="12">
        <v>15</v>
      </c>
      <c r="C23" s="12">
        <f t="shared" si="6"/>
        <v>1.1699999999999997</v>
      </c>
      <c r="D23" s="4">
        <f t="shared" si="11"/>
        <v>3.9652228327822883</v>
      </c>
      <c r="E23" s="13">
        <f t="shared" si="1"/>
        <v>2.3539944749390511E-3</v>
      </c>
      <c r="F23" s="4">
        <f t="shared" si="7"/>
        <v>271.69537922236401</v>
      </c>
      <c r="G23" s="4">
        <f t="shared" si="8"/>
        <v>8.4377446963467069</v>
      </c>
      <c r="H23" s="4">
        <f t="shared" si="2"/>
        <v>397.45693909280271</v>
      </c>
      <c r="I23" s="14">
        <f t="shared" si="9"/>
        <v>-9.080650899132436E-3</v>
      </c>
      <c r="J23" s="15">
        <f t="shared" si="3"/>
        <v>1.4574794553700119</v>
      </c>
      <c r="K23" s="4">
        <f t="shared" si="10"/>
        <v>83.507226243507176</v>
      </c>
      <c r="L23" s="4">
        <f t="shared" si="4"/>
        <v>246.23884709152182</v>
      </c>
      <c r="M23" s="4">
        <f t="shared" si="5"/>
        <v>26.68441758920218</v>
      </c>
    </row>
    <row r="24" spans="1:14" x14ac:dyDescent="0.25">
      <c r="A24" s="7">
        <f t="shared" si="0"/>
        <v>1.2</v>
      </c>
      <c r="B24" s="12">
        <v>14</v>
      </c>
      <c r="C24" s="12">
        <f t="shared" si="6"/>
        <v>1.1499999999999997</v>
      </c>
      <c r="D24" s="4">
        <f t="shared" si="11"/>
        <v>4.5634839702137349</v>
      </c>
      <c r="E24" s="13">
        <f t="shared" si="1"/>
        <v>2.3512775931758358E-3</v>
      </c>
      <c r="F24" s="4">
        <f t="shared" si="7"/>
        <v>232.22896319434986</v>
      </c>
      <c r="G24" s="4">
        <f t="shared" si="8"/>
        <v>7.212079602309001</v>
      </c>
      <c r="H24" s="4">
        <f t="shared" si="2"/>
        <v>420.67983541223771</v>
      </c>
      <c r="I24" s="14">
        <f t="shared" si="9"/>
        <v>-8.6475793209135881E-3</v>
      </c>
      <c r="J24" s="15">
        <f t="shared" si="3"/>
        <v>1.4566146974379206</v>
      </c>
      <c r="K24" s="4">
        <f t="shared" si="10"/>
        <v>83.457679379560005</v>
      </c>
      <c r="L24" s="4">
        <f t="shared" si="4"/>
        <v>288.03702806406329</v>
      </c>
      <c r="M24" s="4">
        <f t="shared" si="5"/>
        <v>31.441234446234347</v>
      </c>
    </row>
    <row r="25" spans="1:14" x14ac:dyDescent="0.25">
      <c r="A25" s="7">
        <f t="shared" si="0"/>
        <v>1.3</v>
      </c>
      <c r="B25" s="12">
        <v>12</v>
      </c>
      <c r="C25" s="12">
        <f t="shared" si="6"/>
        <v>1.1299999999999997</v>
      </c>
      <c r="D25" s="4">
        <f t="shared" si="11"/>
        <v>5.1064398289431034</v>
      </c>
      <c r="E25" s="13">
        <f t="shared" si="1"/>
        <v>2.3484547861687107E-3</v>
      </c>
      <c r="F25" s="4">
        <f t="shared" si="7"/>
        <v>164.44563730200568</v>
      </c>
      <c r="G25" s="4">
        <f t="shared" si="8"/>
        <v>5.1070073696275049</v>
      </c>
      <c r="H25" s="4">
        <f t="shared" si="2"/>
        <v>437.12439914243828</v>
      </c>
      <c r="I25" s="14">
        <f t="shared" si="9"/>
        <v>-8.3849168210684954E-3</v>
      </c>
      <c r="J25" s="15">
        <f t="shared" si="3"/>
        <v>1.4557762057558137</v>
      </c>
      <c r="K25" s="4">
        <f t="shared" si="10"/>
        <v>83.40963745736137</v>
      </c>
      <c r="L25" s="4">
        <f t="shared" si="4"/>
        <v>331.46482817368172</v>
      </c>
      <c r="M25" s="4">
        <f t="shared" si="5"/>
        <v>36.421553803002865</v>
      </c>
    </row>
    <row r="26" spans="1:14" x14ac:dyDescent="0.25">
      <c r="A26" s="7">
        <f t="shared" si="0"/>
        <v>1.4000000000000001</v>
      </c>
      <c r="B26" s="12">
        <v>9</v>
      </c>
      <c r="C26" s="12">
        <f t="shared" si="6"/>
        <v>1.1099999999999997</v>
      </c>
      <c r="D26" s="4">
        <f t="shared" si="11"/>
        <v>5.506849695390394</v>
      </c>
      <c r="E26" s="13">
        <f t="shared" si="1"/>
        <v>2.3455874747886699E-3</v>
      </c>
      <c r="F26" s="4">
        <f t="shared" si="7"/>
        <v>69.345590951887814</v>
      </c>
      <c r="G26" s="4">
        <f t="shared" si="8"/>
        <v>2.1535897811145284</v>
      </c>
      <c r="H26" s="4">
        <f t="shared" si="2"/>
        <v>444.05895823762705</v>
      </c>
      <c r="I26" s="14">
        <f t="shared" si="9"/>
        <v>-8.3140743284318089E-3</v>
      </c>
      <c r="J26" s="15">
        <f t="shared" si="3"/>
        <v>1.4549447983229704</v>
      </c>
      <c r="K26" s="4">
        <f t="shared" si="10"/>
        <v>83.362001431797381</v>
      </c>
      <c r="L26" s="4">
        <f t="shared" si="4"/>
        <v>375.57731094354244</v>
      </c>
      <c r="M26" s="4">
        <f t="shared" si="5"/>
        <v>41.517870883955098</v>
      </c>
    </row>
    <row r="27" spans="1:14" x14ac:dyDescent="0.25">
      <c r="A27" s="7">
        <f t="shared" si="0"/>
        <v>1.5000000000000002</v>
      </c>
      <c r="B27" s="12">
        <v>8</v>
      </c>
      <c r="C27" s="12">
        <f t="shared" si="6"/>
        <v>1.0899999999999996</v>
      </c>
      <c r="D27" s="4">
        <f t="shared" si="11"/>
        <v>5.676018839940939</v>
      </c>
      <c r="E27" s="13">
        <f t="shared" si="1"/>
        <v>2.34269676458273E-3</v>
      </c>
      <c r="F27" s="4">
        <f t="shared" si="7"/>
        <v>36.669234204113849</v>
      </c>
      <c r="G27" s="4">
        <f t="shared" si="8"/>
        <v>1.1387960932954611</v>
      </c>
      <c r="H27" s="4">
        <f t="shared" si="2"/>
        <v>447.72588165803842</v>
      </c>
      <c r="I27" s="14">
        <f t="shared" si="9"/>
        <v>-8.3051878840728725E-3</v>
      </c>
      <c r="J27" s="15">
        <f t="shared" si="3"/>
        <v>1.4541142795345632</v>
      </c>
      <c r="K27" s="4">
        <f t="shared" si="10"/>
        <v>83.314416321690018</v>
      </c>
      <c r="L27" s="4">
        <f t="shared" si="4"/>
        <v>420.04977565030617</v>
      </c>
      <c r="M27" s="4">
        <f t="shared" si="5"/>
        <v>46.693248548467402</v>
      </c>
    </row>
    <row r="28" spans="1:14" x14ac:dyDescent="0.25">
      <c r="A28" s="7">
        <f t="shared" si="0"/>
        <v>1.6000000000000003</v>
      </c>
      <c r="B28" s="12">
        <v>6</v>
      </c>
      <c r="C28" s="12">
        <f t="shared" si="6"/>
        <v>1.0699999999999996</v>
      </c>
      <c r="D28" s="4">
        <f t="shared" si="11"/>
        <v>5.7630369141405771</v>
      </c>
      <c r="E28" s="13">
        <f t="shared" si="1"/>
        <v>2.3398223774373787E-3</v>
      </c>
      <c r="F28" s="4">
        <f t="shared" si="7"/>
        <v>-24.850013247545263</v>
      </c>
      <c r="G28" s="4">
        <f t="shared" si="8"/>
        <v>-0.77173954184923166</v>
      </c>
      <c r="H28" s="4">
        <f t="shared" si="2"/>
        <v>445.24088033328388</v>
      </c>
      <c r="I28" s="14">
        <f t="shared" si="9"/>
        <v>-8.411231959626812E-3</v>
      </c>
      <c r="J28" s="15">
        <f t="shared" si="3"/>
        <v>1.4532731563386005</v>
      </c>
      <c r="K28" s="4">
        <f t="shared" si="10"/>
        <v>83.266223625206308</v>
      </c>
      <c r="L28" s="4">
        <f t="shared" si="4"/>
        <v>464.27111634802253</v>
      </c>
      <c r="M28" s="4">
        <f t="shared" si="5"/>
        <v>51.876629886558447</v>
      </c>
    </row>
    <row r="29" spans="1:14" x14ac:dyDescent="0.25">
      <c r="A29" s="7">
        <f t="shared" si="0"/>
        <v>1.7000000000000004</v>
      </c>
      <c r="B29" s="12">
        <v>3</v>
      </c>
      <c r="C29" s="12">
        <f t="shared" si="6"/>
        <v>1.0499999999999996</v>
      </c>
      <c r="D29" s="4">
        <f t="shared" si="11"/>
        <v>5.6922488578035262</v>
      </c>
      <c r="E29" s="13">
        <f t="shared" si="1"/>
        <v>2.3370222122640187E-3</v>
      </c>
      <c r="F29" s="4">
        <f t="shared" si="7"/>
        <v>-114.54018582937796</v>
      </c>
      <c r="G29" s="4">
        <f t="shared" si="8"/>
        <v>-3.5571486282415514</v>
      </c>
      <c r="H29" s="4">
        <f t="shared" si="2"/>
        <v>433.78686175034608</v>
      </c>
      <c r="I29" s="14">
        <f t="shared" si="9"/>
        <v>-8.6957039617723813E-3</v>
      </c>
      <c r="J29" s="15">
        <f t="shared" si="3"/>
        <v>1.4524035859424234</v>
      </c>
      <c r="K29" s="4">
        <f t="shared" si="10"/>
        <v>83.21640102802273</v>
      </c>
      <c r="L29" s="4">
        <f t="shared" si="4"/>
        <v>507.35058055355853</v>
      </c>
      <c r="M29" s="4">
        <f t="shared" si="5"/>
        <v>56.962903378623395</v>
      </c>
    </row>
    <row r="30" spans="1:14" x14ac:dyDescent="0.25">
      <c r="A30" s="7">
        <f t="shared" si="0"/>
        <v>1.8000000000000005</v>
      </c>
      <c r="B30" s="12">
        <v>1.5</v>
      </c>
      <c r="C30" s="12">
        <f t="shared" si="6"/>
        <v>1.0299999999999996</v>
      </c>
      <c r="D30" s="4">
        <f t="shared" si="11"/>
        <v>5.3966785660125884</v>
      </c>
      <c r="E30" s="13">
        <f t="shared" si="1"/>
        <v>2.334321601360444E-3</v>
      </c>
      <c r="F30" s="4">
        <f t="shared" si="7"/>
        <v>-153.79308731140262</v>
      </c>
      <c r="G30" s="4">
        <f t="shared" si="8"/>
        <v>-4.7761828357578446</v>
      </c>
      <c r="H30" s="4">
        <f t="shared" si="2"/>
        <v>418.40755301920581</v>
      </c>
      <c r="I30" s="14">
        <f t="shared" si="9"/>
        <v>-9.0823048710920763E-3</v>
      </c>
      <c r="J30" s="15">
        <f t="shared" si="3"/>
        <v>1.4514953554553141</v>
      </c>
      <c r="K30" s="4">
        <f t="shared" si="10"/>
        <v>83.164363375972925</v>
      </c>
      <c r="L30" s="4">
        <f t="shared" si="4"/>
        <v>548.89844060855944</v>
      </c>
      <c r="M30" s="4">
        <f t="shared" si="5"/>
        <v>61.904980784457791</v>
      </c>
    </row>
    <row r="31" spans="1:14" x14ac:dyDescent="0.25">
      <c r="A31" s="7">
        <f t="shared" si="0"/>
        <v>1.9000000000000006</v>
      </c>
      <c r="B31" s="12">
        <v>1</v>
      </c>
      <c r="C31" s="12">
        <f t="shared" si="6"/>
        <v>1.0099999999999996</v>
      </c>
      <c r="D31" s="4">
        <f t="shared" si="11"/>
        <v>5.0149966050372754</v>
      </c>
      <c r="E31" s="13">
        <f t="shared" si="1"/>
        <v>2.3317245273136436E-3</v>
      </c>
      <c r="F31" s="4">
        <f t="shared" si="7"/>
        <v>-159.97398689421149</v>
      </c>
      <c r="G31" s="4">
        <f t="shared" si="8"/>
        <v>-4.9681362389506667</v>
      </c>
      <c r="H31" s="4">
        <f t="shared" si="2"/>
        <v>402.41015432978463</v>
      </c>
      <c r="I31" s="14">
        <f t="shared" si="9"/>
        <v>-9.5160718702124759E-3</v>
      </c>
      <c r="J31" s="15">
        <f t="shared" si="3"/>
        <v>1.4505437482682928</v>
      </c>
      <c r="K31" s="4">
        <f t="shared" si="10"/>
        <v>83.10984042790065</v>
      </c>
      <c r="L31" s="4">
        <f t="shared" si="4"/>
        <v>588.85342594394524</v>
      </c>
      <c r="M31" s="4">
        <f t="shared" si="5"/>
        <v>66.694393058037434</v>
      </c>
    </row>
    <row r="32" spans="1:14" x14ac:dyDescent="0.25">
      <c r="A32" s="7">
        <f t="shared" si="0"/>
        <v>2.0000000000000004</v>
      </c>
      <c r="B32" s="12">
        <v>0</v>
      </c>
      <c r="C32" s="12">
        <v>1</v>
      </c>
      <c r="D32" s="4">
        <f t="shared" si="11"/>
        <v>4.6336798705503277</v>
      </c>
      <c r="E32" s="13">
        <f t="shared" si="1"/>
        <v>2.3292446620279249E-3</v>
      </c>
      <c r="F32" s="4">
        <f t="shared" si="7"/>
        <v>-181.17195526369713</v>
      </c>
      <c r="G32" s="4">
        <f t="shared" si="8"/>
        <v>-5.6264582380030159</v>
      </c>
      <c r="H32" s="4">
        <f t="shared" si="2"/>
        <v>384.29295880341493</v>
      </c>
      <c r="I32" s="14">
        <f t="shared" si="9"/>
        <v>-1.0044498982251808E-2</v>
      </c>
      <c r="J32" s="15">
        <f t="shared" si="3"/>
        <v>1.4495392983700677</v>
      </c>
      <c r="K32" s="4">
        <f t="shared" si="10"/>
        <v>83.052289822578373</v>
      </c>
      <c r="L32" s="4">
        <f t="shared" si="4"/>
        <v>627.00519957038694</v>
      </c>
      <c r="M32" s="4">
        <f t="shared" si="5"/>
        <v>71.304485358152036</v>
      </c>
    </row>
    <row r="33" spans="1:13" x14ac:dyDescent="0.25">
      <c r="A33" s="7">
        <f t="shared" si="0"/>
        <v>2.1000000000000005</v>
      </c>
      <c r="B33" s="4">
        <v>0</v>
      </c>
      <c r="C33" s="4">
        <v>1</v>
      </c>
      <c r="D33" s="4">
        <f t="shared" si="11"/>
        <v>4.2213453771423666</v>
      </c>
      <c r="E33" s="13">
        <f t="shared" si="1"/>
        <v>2.3268734267656282E-3</v>
      </c>
      <c r="F33" s="4">
        <f t="shared" si="7"/>
        <v>-167.89088845372154</v>
      </c>
      <c r="G33" s="4">
        <f t="shared" si="8"/>
        <v>-5.2140027470099852</v>
      </c>
      <c r="H33" s="4">
        <f t="shared" si="2"/>
        <v>367.5038699580428</v>
      </c>
      <c r="I33" s="14">
        <f t="shared" si="9"/>
        <v>-1.059132864479222E-2</v>
      </c>
      <c r="J33" s="15">
        <f t="shared" si="3"/>
        <v>1.4484801655055886</v>
      </c>
      <c r="K33" s="4">
        <f t="shared" si="10"/>
        <v>82.991606121404999</v>
      </c>
      <c r="L33" s="4">
        <f t="shared" si="4"/>
        <v>663.48574206725914</v>
      </c>
      <c r="M33" s="4">
        <f t="shared" si="5"/>
        <v>75.749815883015287</v>
      </c>
    </row>
    <row r="34" spans="1:13" x14ac:dyDescent="0.25">
      <c r="A34" s="7">
        <f t="shared" si="0"/>
        <v>2.2000000000000006</v>
      </c>
      <c r="B34" s="4">
        <v>0</v>
      </c>
      <c r="C34" s="4">
        <v>1</v>
      </c>
      <c r="D34" s="4">
        <f t="shared" si="11"/>
        <v>3.856625925068526</v>
      </c>
      <c r="E34" s="13">
        <f t="shared" si="1"/>
        <v>2.3246032333891099E-3</v>
      </c>
      <c r="F34" s="4">
        <f t="shared" si="7"/>
        <v>-156.14277893720254</v>
      </c>
      <c r="G34" s="4">
        <f t="shared" si="8"/>
        <v>-4.8491546253789606</v>
      </c>
      <c r="H34" s="4">
        <f t="shared" si="2"/>
        <v>351.88959206432253</v>
      </c>
      <c r="I34" s="14">
        <f t="shared" si="9"/>
        <v>-1.1158040562385509E-2</v>
      </c>
      <c r="J34" s="15">
        <f t="shared" si="3"/>
        <v>1.4473643614493501</v>
      </c>
      <c r="K34" s="4">
        <f t="shared" si="10"/>
        <v>82.927675407716777</v>
      </c>
      <c r="L34" s="4">
        <f t="shared" si="4"/>
        <v>698.41179401369618</v>
      </c>
      <c r="M34" s="4">
        <f t="shared" si="5"/>
        <v>80.043269675328702</v>
      </c>
    </row>
    <row r="35" spans="1:13" x14ac:dyDescent="0.25">
      <c r="A35" s="7">
        <f t="shared" si="0"/>
        <v>2.3000000000000007</v>
      </c>
      <c r="B35" s="4">
        <v>0</v>
      </c>
      <c r="C35" s="4">
        <v>1</v>
      </c>
      <c r="D35" s="4">
        <f t="shared" si="11"/>
        <v>3.5324221883302407</v>
      </c>
      <c r="E35" s="13">
        <f t="shared" si="1"/>
        <v>2.3224273366616471E-3</v>
      </c>
      <c r="F35" s="4">
        <f t="shared" si="7"/>
        <v>-145.69901498625046</v>
      </c>
      <c r="G35" s="4">
        <f t="shared" si="8"/>
        <v>-4.524814130007778</v>
      </c>
      <c r="H35" s="4">
        <f t="shared" si="2"/>
        <v>337.3196905656975</v>
      </c>
      <c r="I35" s="14">
        <f t="shared" si="9"/>
        <v>-1.1746212209440717E-2</v>
      </c>
      <c r="J35" s="15">
        <f t="shared" si="3"/>
        <v>1.4461897402284061</v>
      </c>
      <c r="K35" s="4">
        <f t="shared" si="10"/>
        <v>82.860374726608455</v>
      </c>
      <c r="L35" s="4">
        <f t="shared" si="4"/>
        <v>731.88712828235202</v>
      </c>
      <c r="M35" s="4">
        <f t="shared" si="5"/>
        <v>84.196308566927797</v>
      </c>
    </row>
    <row r="36" spans="1:13" x14ac:dyDescent="0.25">
      <c r="A36" s="7">
        <f t="shared" si="0"/>
        <v>2.4000000000000008</v>
      </c>
      <c r="B36" s="4">
        <v>0</v>
      </c>
      <c r="C36" s="4">
        <v>1</v>
      </c>
      <c r="D36" s="4">
        <f t="shared" si="11"/>
        <v>3.2429215617605522</v>
      </c>
      <c r="E36" s="13">
        <f t="shared" si="1"/>
        <v>2.3203397133177745E-3</v>
      </c>
      <c r="F36" s="4">
        <f t="shared" si="7"/>
        <v>-136.37241606963318</v>
      </c>
      <c r="G36" s="4">
        <f t="shared" si="8"/>
        <v>-4.2351682009202847</v>
      </c>
      <c r="H36" s="4">
        <f t="shared" si="2"/>
        <v>323.6824489587342</v>
      </c>
      <c r="I36" s="14">
        <f t="shared" si="9"/>
        <v>-1.2357530740109542E-2</v>
      </c>
      <c r="J36" s="15">
        <f t="shared" si="3"/>
        <v>1.444953987154395</v>
      </c>
      <c r="K36" s="4">
        <f t="shared" si="10"/>
        <v>82.789571456516143</v>
      </c>
      <c r="L36" s="4">
        <f t="shared" si="4"/>
        <v>764.0044104957816</v>
      </c>
      <c r="M36" s="4">
        <f t="shared" si="5"/>
        <v>88.219175810841818</v>
      </c>
    </row>
    <row r="37" spans="1:13" x14ac:dyDescent="0.25">
      <c r="A37" s="7">
        <f t="shared" si="0"/>
        <v>2.5000000000000009</v>
      </c>
      <c r="B37" s="4">
        <v>0</v>
      </c>
      <c r="C37" s="4">
        <v>1</v>
      </c>
      <c r="D37" s="4">
        <f t="shared" si="11"/>
        <v>2.983326588233707</v>
      </c>
      <c r="E37" s="13">
        <f t="shared" si="1"/>
        <v>2.318334962253121E-3</v>
      </c>
      <c r="F37" s="4">
        <f t="shared" si="7"/>
        <v>-128.0084880971726</v>
      </c>
      <c r="G37" s="4">
        <f>F37/32.2</f>
        <v>-3.97541888500536</v>
      </c>
      <c r="H37" s="4">
        <f t="shared" si="2"/>
        <v>310.88160014901695</v>
      </c>
      <c r="I37" s="14">
        <f t="shared" si="9"/>
        <v>-1.2993805906678604E-2</v>
      </c>
      <c r="J37" s="15">
        <f t="shared" si="3"/>
        <v>1.4436546065637272</v>
      </c>
      <c r="K37" s="4">
        <f t="shared" si="10"/>
        <v>82.715122606783453</v>
      </c>
      <c r="L37" s="4">
        <f t="shared" si="4"/>
        <v>794.84673456737005</v>
      </c>
      <c r="M37" s="4">
        <f t="shared" si="5"/>
        <v>92.121064965500892</v>
      </c>
    </row>
    <row r="38" spans="1:13" x14ac:dyDescent="0.25">
      <c r="A38" s="7">
        <f t="shared" si="0"/>
        <v>2.600000000000001</v>
      </c>
      <c r="B38" s="4">
        <v>0</v>
      </c>
      <c r="C38" s="4">
        <v>1</v>
      </c>
      <c r="D38" s="4">
        <f t="shared" si="11"/>
        <v>2.7496482810630312</v>
      </c>
      <c r="E38" s="13">
        <f t="shared" si="1"/>
        <v>2.3164082215339356E-3</v>
      </c>
      <c r="F38" s="4">
        <f t="shared" si="7"/>
        <v>-120.47876827523163</v>
      </c>
      <c r="G38" s="4">
        <f t="shared" si="8"/>
        <v>-3.7415766545102986</v>
      </c>
      <c r="H38" s="4">
        <f t="shared" si="2"/>
        <v>298.83372332149378</v>
      </c>
      <c r="I38" s="14">
        <f t="shared" si="9"/>
        <v>-1.3656984195766816E-2</v>
      </c>
      <c r="J38" s="15">
        <f t="shared" si="3"/>
        <v>1.4422889081441506</v>
      </c>
      <c r="K38" s="4">
        <f t="shared" si="10"/>
        <v>82.63687403423323</v>
      </c>
      <c r="L38" s="4">
        <f t="shared" si="4"/>
        <v>824.48889947791804</v>
      </c>
      <c r="M38" s="4">
        <f t="shared" si="5"/>
        <v>95.91026030986454</v>
      </c>
    </row>
    <row r="39" spans="1:13" x14ac:dyDescent="0.25">
      <c r="A39" s="7">
        <f t="shared" si="0"/>
        <v>2.7000000000000011</v>
      </c>
      <c r="B39" s="4">
        <v>0</v>
      </c>
      <c r="C39" s="4">
        <v>1</v>
      </c>
      <c r="D39" s="4">
        <f t="shared" si="11"/>
        <v>2.5385471400622528</v>
      </c>
      <c r="E39" s="13">
        <f t="shared" si="1"/>
        <v>2.3145550989187016E-3</v>
      </c>
      <c r="F39" s="4">
        <f t="shared" si="7"/>
        <v>-113.67570568241578</v>
      </c>
      <c r="G39" s="4">
        <f t="shared" si="8"/>
        <v>-3.5303014187085644</v>
      </c>
      <c r="H39" s="4">
        <f t="shared" si="2"/>
        <v>287.46615275325217</v>
      </c>
      <c r="I39" s="14">
        <f t="shared" si="9"/>
        <v>-1.4349164405772871E-2</v>
      </c>
      <c r="J39" s="15">
        <f t="shared" si="3"/>
        <v>1.4408539917035732</v>
      </c>
      <c r="K39" s="4">
        <f t="shared" si="10"/>
        <v>82.554659570487388</v>
      </c>
      <c r="L39" s="4">
        <f t="shared" si="4"/>
        <v>852.99847817382124</v>
      </c>
      <c r="M39" s="4">
        <f t="shared" si="5"/>
        <v>99.594254388261376</v>
      </c>
    </row>
    <row r="40" spans="1:13" x14ac:dyDescent="0.25">
      <c r="A40" s="7">
        <f t="shared" si="0"/>
        <v>2.8000000000000012</v>
      </c>
      <c r="B40" s="4">
        <v>0</v>
      </c>
      <c r="C40" s="4">
        <v>1</v>
      </c>
      <c r="D40" s="4">
        <f t="shared" si="11"/>
        <v>2.3472096401940448</v>
      </c>
      <c r="E40" s="13">
        <f t="shared" si="1"/>
        <v>2.3127716133222532E-3</v>
      </c>
      <c r="F40" s="4">
        <f t="shared" si="7"/>
        <v>-107.5086840447597</v>
      </c>
      <c r="G40" s="4">
        <f t="shared" si="8"/>
        <v>-3.3387790076012327</v>
      </c>
      <c r="H40" s="4">
        <f t="shared" si="2"/>
        <v>276.71528434877621</v>
      </c>
      <c r="I40" s="14">
        <f t="shared" si="9"/>
        <v>-1.5072614910381879E-2</v>
      </c>
      <c r="J40" s="15">
        <f t="shared" si="3"/>
        <v>1.4393467302125351</v>
      </c>
      <c r="K40" s="4">
        <f t="shared" si="10"/>
        <v>82.468300050374438</v>
      </c>
      <c r="L40" s="4">
        <f t="shared" si="4"/>
        <v>880.43671811918284</v>
      </c>
      <c r="M40" s="4">
        <f t="shared" si="5"/>
        <v>103.17984703425491</v>
      </c>
    </row>
    <row r="41" spans="1:13" x14ac:dyDescent="0.25">
      <c r="A41" s="7">
        <f t="shared" si="0"/>
        <v>2.9000000000000012</v>
      </c>
      <c r="B41" s="4">
        <v>0</v>
      </c>
      <c r="C41" s="4">
        <v>1</v>
      </c>
      <c r="D41" s="4">
        <f t="shared" si="11"/>
        <v>2.1732513957752753</v>
      </c>
      <c r="E41" s="13">
        <f t="shared" si="1"/>
        <v>2.3110541452077442E-3</v>
      </c>
      <c r="F41" s="4">
        <f t="shared" si="7"/>
        <v>-101.90090344359595</v>
      </c>
      <c r="G41" s="4">
        <f t="shared" si="8"/>
        <v>-3.1646243305464576</v>
      </c>
      <c r="H41" s="4">
        <f t="shared" si="2"/>
        <v>266.52519400441662</v>
      </c>
      <c r="I41" s="14">
        <f t="shared" si="9"/>
        <v>-1.5829792881478177E-2</v>
      </c>
      <c r="J41" s="15">
        <f t="shared" si="3"/>
        <v>1.4377637509243872</v>
      </c>
      <c r="K41" s="4">
        <f t="shared" si="10"/>
        <v>82.377602230197894</v>
      </c>
      <c r="L41" s="4">
        <f t="shared" si="4"/>
        <v>906.85930449624459</v>
      </c>
      <c r="M41" s="4">
        <f t="shared" si="5"/>
        <v>106.67322928325532</v>
      </c>
    </row>
    <row r="42" spans="1:13" x14ac:dyDescent="0.25">
      <c r="A42" s="7">
        <f t="shared" si="0"/>
        <v>3.0000000000000013</v>
      </c>
      <c r="B42" s="4">
        <v>0</v>
      </c>
      <c r="C42" s="4">
        <v>1</v>
      </c>
      <c r="D42" s="4">
        <f t="shared" si="11"/>
        <v>2.014640590834976</v>
      </c>
      <c r="E42" s="13">
        <f t="shared" si="1"/>
        <v>2.3093993943134692E-3</v>
      </c>
      <c r="F42" s="4">
        <f t="shared" si="7"/>
        <v>-96.786914570474849</v>
      </c>
      <c r="G42" s="4">
        <f t="shared" si="8"/>
        <v>-3.0058048003253055</v>
      </c>
      <c r="H42" s="4">
        <f t="shared" si="2"/>
        <v>256.84650254736914</v>
      </c>
      <c r="I42" s="14">
        <f t="shared" si="9"/>
        <v>-1.6623365780925686E-2</v>
      </c>
      <c r="J42" s="15">
        <f t="shared" si="3"/>
        <v>1.4361014143462947</v>
      </c>
      <c r="K42" s="4">
        <f t="shared" si="10"/>
        <v>82.282357582866396</v>
      </c>
      <c r="L42" s="4">
        <f t="shared" si="4"/>
        <v>932.31701056201655</v>
      </c>
      <c r="M42" s="4">
        <f t="shared" si="5"/>
        <v>110.08005486976798</v>
      </c>
    </row>
    <row r="43" spans="1:13" x14ac:dyDescent="0.25">
      <c r="A43" s="7">
        <f t="shared" si="0"/>
        <v>3.1000000000000014</v>
      </c>
      <c r="B43" s="4">
        <v>0</v>
      </c>
      <c r="C43" s="4">
        <v>1</v>
      </c>
      <c r="D43" s="4">
        <f t="shared" si="11"/>
        <v>1.869636953119296</v>
      </c>
      <c r="E43" s="13">
        <f t="shared" si="1"/>
        <v>2.3078043434448894E-3</v>
      </c>
      <c r="F43" s="4">
        <f t="shared" si="7"/>
        <v>-92.110653461155096</v>
      </c>
      <c r="G43" s="4">
        <f t="shared" si="8"/>
        <v>-2.8605793000358721</v>
      </c>
      <c r="H43" s="4">
        <f t="shared" si="2"/>
        <v>247.63543720125364</v>
      </c>
      <c r="I43" s="14">
        <f t="shared" si="9"/>
        <v>-1.7456235475165713E-2</v>
      </c>
      <c r="J43" s="15">
        <f t="shared" si="3"/>
        <v>1.4343557907987781</v>
      </c>
      <c r="K43" s="4">
        <f t="shared" si="10"/>
        <v>82.182340954857409</v>
      </c>
      <c r="L43" s="4">
        <f t="shared" si="4"/>
        <v>956.85625469400884</v>
      </c>
      <c r="M43" s="4">
        <f t="shared" si="5"/>
        <v>113.40550145767811</v>
      </c>
    </row>
    <row r="44" spans="1:13" x14ac:dyDescent="0.25">
      <c r="A44" s="7">
        <f t="shared" si="0"/>
        <v>3.2000000000000015</v>
      </c>
      <c r="B44" s="4">
        <v>0</v>
      </c>
      <c r="C44" s="4">
        <v>1</v>
      </c>
      <c r="D44" s="4">
        <f t="shared" si="11"/>
        <v>1.7367427556549797</v>
      </c>
      <c r="E44" s="13">
        <f t="shared" si="1"/>
        <v>2.3062662273124553E-3</v>
      </c>
      <c r="F44" s="4">
        <f t="shared" si="7"/>
        <v>-87.823863486763827</v>
      </c>
      <c r="G44" s="4">
        <f t="shared" si="8"/>
        <v>-2.7274491766075721</v>
      </c>
      <c r="H44" s="4">
        <f t="shared" si="2"/>
        <v>238.85305085257727</v>
      </c>
      <c r="I44" s="14">
        <f t="shared" si="9"/>
        <v>-1.8331565380629272E-2</v>
      </c>
      <c r="J44" s="15">
        <f t="shared" si="3"/>
        <v>1.4325226342607151</v>
      </c>
      <c r="K44" s="4">
        <f t="shared" si="10"/>
        <v>82.077309067649836</v>
      </c>
      <c r="L44" s="4">
        <f t="shared" si="4"/>
        <v>980.51957980838529</v>
      </c>
      <c r="M44" s="4">
        <f t="shared" si="5"/>
        <v>116.65432332831988</v>
      </c>
    </row>
    <row r="45" spans="1:13" x14ac:dyDescent="0.25">
      <c r="A45" s="7">
        <f t="shared" si="0"/>
        <v>3.3000000000000016</v>
      </c>
      <c r="B45" s="4">
        <v>0</v>
      </c>
      <c r="C45" s="4">
        <v>1</v>
      </c>
      <c r="D45" s="4">
        <f t="shared" si="11"/>
        <v>1.6146632024050924</v>
      </c>
      <c r="E45" s="13">
        <f t="shared" si="1"/>
        <v>2.3047825055910261E-3</v>
      </c>
      <c r="F45" s="4">
        <f t="shared" si="7"/>
        <v>-83.88481947799913</v>
      </c>
      <c r="G45" s="4">
        <f t="shared" si="8"/>
        <v>-2.6051186173291652</v>
      </c>
      <c r="H45" s="4">
        <f t="shared" si="2"/>
        <v>230.46456890477737</v>
      </c>
      <c r="I45" s="14">
        <f t="shared" si="9"/>
        <v>-1.9252811113154186E-2</v>
      </c>
      <c r="J45" s="15">
        <f t="shared" si="3"/>
        <v>1.4305973531493996</v>
      </c>
      <c r="K45" s="4">
        <f t="shared" si="10"/>
        <v>81.966998843548481</v>
      </c>
      <c r="L45" s="4">
        <f t="shared" si="4"/>
        <v>1003.3460678303732</v>
      </c>
      <c r="M45" s="4">
        <f t="shared" si="5"/>
        <v>119.83089692052462</v>
      </c>
    </row>
    <row r="46" spans="1:13" x14ac:dyDescent="0.25">
      <c r="A46" s="7">
        <f t="shared" si="0"/>
        <v>3.4000000000000017</v>
      </c>
      <c r="B46" s="4">
        <v>0</v>
      </c>
      <c r="C46" s="4">
        <v>1</v>
      </c>
      <c r="D46" s="4">
        <f t="shared" si="11"/>
        <v>1.5022741924414209</v>
      </c>
      <c r="E46" s="13">
        <f t="shared" si="1"/>
        <v>2.3033508395302114E-3</v>
      </c>
      <c r="F46" s="4">
        <f t="shared" si="7"/>
        <v>-80.257289397544099</v>
      </c>
      <c r="G46" s="4">
        <f t="shared" si="8"/>
        <v>-2.4924624036504377</v>
      </c>
      <c r="H46" s="4">
        <f t="shared" si="2"/>
        <v>222.43883996502296</v>
      </c>
      <c r="I46" s="14">
        <f t="shared" si="9"/>
        <v>-2.0223755192992108E-2</v>
      </c>
      <c r="J46" s="15">
        <f t="shared" si="3"/>
        <v>1.4285749776301004</v>
      </c>
      <c r="K46" s="4">
        <f t="shared" si="10"/>
        <v>81.85112553266427</v>
      </c>
      <c r="L46" s="4">
        <f t="shared" si="4"/>
        <v>1025.3716995352106</v>
      </c>
      <c r="M46" s="4">
        <f t="shared" si="5"/>
        <v>122.93926035691825</v>
      </c>
    </row>
    <row r="47" spans="1:13" x14ac:dyDescent="0.25">
      <c r="A47" s="7">
        <f t="shared" si="0"/>
        <v>3.5000000000000018</v>
      </c>
      <c r="B47" s="4">
        <v>0</v>
      </c>
      <c r="C47" s="4">
        <v>1</v>
      </c>
      <c r="D47" s="4">
        <f t="shared" si="11"/>
        <v>1.3985959279932987</v>
      </c>
      <c r="E47" s="13">
        <f t="shared" si="1"/>
        <v>2.3019690715665084E-3</v>
      </c>
      <c r="F47" s="4">
        <f t="shared" si="7"/>
        <v>-76.909684139042966</v>
      </c>
      <c r="G47" s="4">
        <f t="shared" si="8"/>
        <v>-2.3884995074236945</v>
      </c>
      <c r="H47" s="4">
        <f t="shared" si="2"/>
        <v>214.74787155111866</v>
      </c>
      <c r="I47" s="14">
        <f t="shared" si="9"/>
        <v>-2.124854645118161E-2</v>
      </c>
      <c r="J47" s="15">
        <f t="shared" si="3"/>
        <v>1.4264501229849822</v>
      </c>
      <c r="K47" s="4">
        <f t="shared" si="10"/>
        <v>81.729380614112799</v>
      </c>
      <c r="L47" s="4">
        <f t="shared" si="4"/>
        <v>1046.6296682075617</v>
      </c>
      <c r="M47" s="4">
        <f t="shared" si="5"/>
        <v>125.98314788484963</v>
      </c>
    </row>
    <row r="48" spans="1:13" x14ac:dyDescent="0.25">
      <c r="A48" s="7">
        <f t="shared" si="0"/>
        <v>3.6000000000000019</v>
      </c>
      <c r="B48" s="4">
        <v>0</v>
      </c>
      <c r="C48" s="4">
        <v>1</v>
      </c>
      <c r="D48" s="4">
        <f t="shared" si="11"/>
        <v>1.3027711826484676</v>
      </c>
      <c r="E48" s="13">
        <f t="shared" si="1"/>
        <v>2.3006352074850687E-3</v>
      </c>
      <c r="F48" s="4">
        <f t="shared" si="7"/>
        <v>-73.814357329360035</v>
      </c>
      <c r="G48" s="4">
        <f t="shared" si="8"/>
        <v>-2.2923713456322989</v>
      </c>
      <c r="H48" s="4">
        <f t="shared" si="2"/>
        <v>207.36643581818265</v>
      </c>
      <c r="I48" s="14">
        <f t="shared" si="9"/>
        <v>-2.2331744896309458E-2</v>
      </c>
      <c r="J48" s="15">
        <f t="shared" si="3"/>
        <v>1.4242169484953513</v>
      </c>
      <c r="K48" s="4">
        <f t="shared" si="10"/>
        <v>81.601429440146177</v>
      </c>
      <c r="L48" s="4">
        <f t="shared" si="4"/>
        <v>1067.1506540758667</v>
      </c>
      <c r="M48" s="4">
        <f t="shared" si="5"/>
        <v>128.96601999611957</v>
      </c>
    </row>
    <row r="49" spans="1:13" x14ac:dyDescent="0.25">
      <c r="A49" s="7">
        <f t="shared" si="0"/>
        <v>3.700000000000002</v>
      </c>
      <c r="B49" s="4">
        <v>0</v>
      </c>
      <c r="C49" s="4">
        <v>1</v>
      </c>
      <c r="D49" s="4">
        <f t="shared" si="11"/>
        <v>1.2140473097533562</v>
      </c>
      <c r="E49" s="13">
        <f t="shared" si="1"/>
        <v>2.2993474007567288E-3</v>
      </c>
      <c r="F49" s="4">
        <f t="shared" si="7"/>
        <v>-70.947025502947582</v>
      </c>
      <c r="G49" s="4">
        <f t="shared" si="8"/>
        <v>-2.203323773383465</v>
      </c>
      <c r="H49" s="4">
        <f t="shared" si="2"/>
        <v>200.2717332678879</v>
      </c>
      <c r="I49" s="14">
        <f t="shared" si="9"/>
        <v>-2.3478372937051947E-2</v>
      </c>
      <c r="J49" s="15">
        <f t="shared" si="3"/>
        <v>1.4218691112016462</v>
      </c>
      <c r="K49" s="4">
        <f t="shared" si="10"/>
        <v>81.466908586801722</v>
      </c>
      <c r="L49" s="4">
        <f t="shared" si="4"/>
        <v>1086.9630652810995</v>
      </c>
      <c r="M49" s="4">
        <f t="shared" si="5"/>
        <v>131.89108985785006</v>
      </c>
    </row>
    <row r="50" spans="1:13" x14ac:dyDescent="0.25">
      <c r="A50" s="7">
        <f t="shared" si="0"/>
        <v>3.800000000000002</v>
      </c>
      <c r="B50" s="4">
        <v>0</v>
      </c>
      <c r="C50" s="4">
        <v>1</v>
      </c>
      <c r="D50" s="4">
        <f t="shared" si="11"/>
        <v>1.1317612709611999</v>
      </c>
      <c r="E50" s="13">
        <f t="shared" si="1"/>
        <v>2.2981039387387618E-3</v>
      </c>
      <c r="F50" s="4">
        <f t="shared" si="7"/>
        <v>-68.286285452339143</v>
      </c>
      <c r="G50" s="4">
        <f t="shared" si="8"/>
        <v>-2.1206920947931409</v>
      </c>
      <c r="H50" s="4">
        <f t="shared" si="2"/>
        <v>193.44310472265397</v>
      </c>
      <c r="I50" s="14">
        <f t="shared" si="9"/>
        <v>-2.4693974020470782E-2</v>
      </c>
      <c r="J50" s="15">
        <f t="shared" si="3"/>
        <v>1.4193997137995991</v>
      </c>
      <c r="K50" s="4">
        <f t="shared" si="10"/>
        <v>81.325422868579025</v>
      </c>
      <c r="L50" s="4">
        <f t="shared" si="4"/>
        <v>1106.0932501728978</v>
      </c>
      <c r="M50" s="4">
        <f t="shared" si="5"/>
        <v>134.76134658034201</v>
      </c>
    </row>
    <row r="51" spans="1:13" x14ac:dyDescent="0.25">
      <c r="A51" s="7">
        <f t="shared" si="0"/>
        <v>3.9000000000000021</v>
      </c>
      <c r="B51" s="4">
        <v>0</v>
      </c>
      <c r="C51" s="4">
        <v>1</v>
      </c>
      <c r="D51" s="4">
        <f t="shared" si="11"/>
        <v>1.0553271175490904</v>
      </c>
      <c r="E51" s="13">
        <f t="shared" si="1"/>
        <v>2.2969032304788256E-3</v>
      </c>
      <c r="F51" s="4">
        <f t="shared" si="7"/>
        <v>-65.813210472882616</v>
      </c>
      <c r="G51" s="4">
        <f t="shared" si="8"/>
        <v>-2.0438885240025657</v>
      </c>
      <c r="H51" s="4">
        <f t="shared" si="2"/>
        <v>186.8617836753657</v>
      </c>
      <c r="I51" s="14">
        <f t="shared" si="9"/>
        <v>-2.5984679945192834E-2</v>
      </c>
      <c r="J51" s="15">
        <f t="shared" si="3"/>
        <v>1.4168012458050798</v>
      </c>
      <c r="K51" s="4">
        <f t="shared" si="10"/>
        <v>81.176541967441551</v>
      </c>
      <c r="L51" s="4">
        <f t="shared" si="4"/>
        <v>1124.5656849411503</v>
      </c>
      <c r="M51" s="4">
        <f t="shared" si="5"/>
        <v>137.57957576123729</v>
      </c>
    </row>
    <row r="52" spans="1:13" x14ac:dyDescent="0.25">
      <c r="A52" s="7">
        <f t="shared" si="0"/>
        <v>4.0000000000000018</v>
      </c>
      <c r="B52" s="4">
        <v>0</v>
      </c>
      <c r="C52" s="4">
        <v>1</v>
      </c>
      <c r="D52" s="4">
        <f t="shared" si="11"/>
        <v>0.98422547458260401</v>
      </c>
      <c r="E52" s="13">
        <f t="shared" si="1"/>
        <v>2.2957437959032316E-3</v>
      </c>
      <c r="F52" s="4">
        <f t="shared" si="7"/>
        <v>-63.511010999576754</v>
      </c>
      <c r="G52" s="4">
        <f t="shared" si="8"/>
        <v>-1.9723916459495885</v>
      </c>
      <c r="H52" s="4">
        <f t="shared" si="2"/>
        <v>180.51068257540803</v>
      </c>
      <c r="I52" s="14">
        <f t="shared" si="9"/>
        <v>-2.7357288350314424E-2</v>
      </c>
      <c r="J52" s="15">
        <f t="shared" si="3"/>
        <v>1.4140655169700485</v>
      </c>
      <c r="K52" s="4">
        <f t="shared" si="10"/>
        <v>81.019796617840825</v>
      </c>
      <c r="L52" s="4">
        <f t="shared" si="4"/>
        <v>1142.4031399502885</v>
      </c>
      <c r="M52" s="4">
        <f t="shared" si="5"/>
        <v>140.34837767458677</v>
      </c>
    </row>
    <row r="53" spans="1:13" x14ac:dyDescent="0.25">
      <c r="A53" s="7">
        <f t="shared" si="0"/>
        <v>4.1000000000000014</v>
      </c>
      <c r="B53" s="4">
        <v>0</v>
      </c>
      <c r="C53" s="4">
        <v>1</v>
      </c>
      <c r="D53" s="4">
        <f t="shared" si="11"/>
        <v>0.91799466899883697</v>
      </c>
      <c r="E53" s="13">
        <f t="shared" si="1"/>
        <v>2.2946242562048554E-3</v>
      </c>
      <c r="F53" s="4">
        <f t="shared" si="7"/>
        <v>-61.364748060919553</v>
      </c>
      <c r="G53" s="4">
        <f t="shared" si="8"/>
        <v>-1.9057375174198616</v>
      </c>
      <c r="H53" s="4">
        <f t="shared" si="2"/>
        <v>174.37420776931606</v>
      </c>
      <c r="I53" s="14">
        <f t="shared" si="9"/>
        <v>-2.8819352175174482E-2</v>
      </c>
      <c r="J53" s="15">
        <f t="shared" si="3"/>
        <v>1.4111835817525311</v>
      </c>
      <c r="K53" s="4">
        <f t="shared" si="10"/>
        <v>80.854674279174816</v>
      </c>
      <c r="L53" s="4">
        <f t="shared" si="4"/>
        <v>1159.6268276176108</v>
      </c>
      <c r="M53" s="4">
        <f t="shared" si="5"/>
        <v>143.07018341532086</v>
      </c>
    </row>
    <row r="54" spans="1:13" x14ac:dyDescent="0.25">
      <c r="A54" s="7">
        <f t="shared" si="0"/>
        <v>4.2000000000000011</v>
      </c>
      <c r="B54" s="4">
        <v>0</v>
      </c>
      <c r="C54" s="4">
        <v>1</v>
      </c>
      <c r="D54" s="4">
        <f t="shared" si="11"/>
        <v>0.85622321363218579</v>
      </c>
      <c r="E54" s="13">
        <f t="shared" si="1"/>
        <v>2.2935433252741872E-3</v>
      </c>
      <c r="F54" s="4">
        <f t="shared" si="7"/>
        <v>-59.361090255826433</v>
      </c>
      <c r="G54" s="4">
        <f t="shared" si="8"/>
        <v>-1.8435121197461624</v>
      </c>
      <c r="H54" s="4">
        <f t="shared" si="2"/>
        <v>168.43809874373341</v>
      </c>
      <c r="I54" s="14">
        <f t="shared" si="9"/>
        <v>-3.0379283244708517E-2</v>
      </c>
      <c r="J54" s="15">
        <f t="shared" si="3"/>
        <v>1.4081456534280603</v>
      </c>
      <c r="K54" s="4">
        <f t="shared" si="10"/>
        <v>80.680614214747536</v>
      </c>
      <c r="L54" s="4">
        <f t="shared" si="4"/>
        <v>1176.2565342432727</v>
      </c>
      <c r="M54" s="4">
        <f t="shared" si="5"/>
        <v>145.74726926161998</v>
      </c>
    </row>
    <row r="55" spans="1:13" x14ac:dyDescent="0.25">
      <c r="A55" s="7">
        <f t="shared" si="0"/>
        <v>4.3000000000000007</v>
      </c>
      <c r="B55" s="4">
        <v>0</v>
      </c>
      <c r="C55" s="4">
        <v>1</v>
      </c>
      <c r="D55" s="4">
        <f t="shared" si="11"/>
        <v>0.79854341488026315</v>
      </c>
      <c r="E55" s="13">
        <f t="shared" si="1"/>
        <v>2.2924998020403811E-3</v>
      </c>
      <c r="F55" s="4">
        <f t="shared" si="7"/>
        <v>-57.488106747985526</v>
      </c>
      <c r="G55" s="4">
        <f t="shared" si="8"/>
        <v>-1.7853449300616622</v>
      </c>
      <c r="H55" s="4">
        <f t="shared" si="2"/>
        <v>162.68928806893484</v>
      </c>
      <c r="I55" s="14">
        <f t="shared" si="9"/>
        <v>-3.2046472575982803E-2</v>
      </c>
      <c r="J55" s="15">
        <f t="shared" si="3"/>
        <v>1.4049410061704621</v>
      </c>
      <c r="K55" s="4">
        <f t="shared" si="10"/>
        <v>80.497001881424495</v>
      </c>
      <c r="L55" s="4">
        <f t="shared" si="4"/>
        <v>1192.3107378402935</v>
      </c>
      <c r="M55" s="4">
        <f t="shared" si="5"/>
        <v>148.38176947782287</v>
      </c>
    </row>
    <row r="56" spans="1:13" x14ac:dyDescent="0.25">
      <c r="A56" s="7">
        <f t="shared" si="0"/>
        <v>4.4000000000000004</v>
      </c>
      <c r="B56" s="4">
        <v>0</v>
      </c>
      <c r="C56" s="4">
        <v>1</v>
      </c>
      <c r="D56" s="4">
        <f t="shared" si="11"/>
        <v>0.74462591564981606</v>
      </c>
      <c r="E56" s="13">
        <f t="shared" si="1"/>
        <v>2.2914925636085891E-3</v>
      </c>
      <c r="F56" s="4">
        <f t="shared" si="7"/>
        <v>-55.735090181583502</v>
      </c>
      <c r="G56" s="4">
        <f t="shared" si="8"/>
        <v>-1.7309034217883073</v>
      </c>
      <c r="H56" s="4">
        <f t="shared" si="2"/>
        <v>157.1157790507765</v>
      </c>
      <c r="I56" s="14">
        <f t="shared" si="9"/>
        <v>-3.3831430544135267E-2</v>
      </c>
      <c r="J56" s="15">
        <f t="shared" si="3"/>
        <v>1.4015578631160486</v>
      </c>
      <c r="K56" s="4">
        <f t="shared" si="10"/>
        <v>80.303162516198356</v>
      </c>
      <c r="L56" s="4">
        <f t="shared" si="4"/>
        <v>1207.8067137140142</v>
      </c>
      <c r="M56" s="4">
        <f t="shared" si="5"/>
        <v>150.97568774723561</v>
      </c>
    </row>
    <row r="57" spans="1:13" x14ac:dyDescent="0.25">
      <c r="A57" s="7">
        <f t="shared" si="0"/>
        <v>4.5</v>
      </c>
      <c r="B57" s="4">
        <v>0</v>
      </c>
      <c r="C57" s="4">
        <v>1</v>
      </c>
      <c r="D57" s="4">
        <f t="shared" si="11"/>
        <v>0.69417502010181498</v>
      </c>
      <c r="E57" s="13">
        <f t="shared" si="1"/>
        <v>2.2905205590961026E-3</v>
      </c>
      <c r="F57" s="4">
        <f t="shared" si="7"/>
        <v>-54.092404538785402</v>
      </c>
      <c r="G57" s="4">
        <f t="shared" si="8"/>
        <v>-1.6798883397138322</v>
      </c>
      <c r="H57" s="4">
        <f t="shared" si="2"/>
        <v>151.70653859689796</v>
      </c>
      <c r="I57" s="14">
        <f t="shared" si="9"/>
        <v>-3.5745950716403331E-2</v>
      </c>
      <c r="J57" s="15">
        <f t="shared" si="3"/>
        <v>1.3979832680444082</v>
      </c>
      <c r="K57" s="4">
        <f t="shared" si="10"/>
        <v>80.098353784057011</v>
      </c>
      <c r="L57" s="4">
        <f t="shared" si="4"/>
        <v>1222.760629290734</v>
      </c>
      <c r="M57" s="4">
        <f t="shared" si="5"/>
        <v>153.53090739627973</v>
      </c>
    </row>
    <row r="58" spans="1:13" x14ac:dyDescent="0.25">
      <c r="A58" s="7">
        <f t="shared" si="0"/>
        <v>4.5999999999999996</v>
      </c>
      <c r="B58" s="4">
        <v>0</v>
      </c>
      <c r="C58" s="4">
        <v>1</v>
      </c>
      <c r="D58" s="4">
        <f t="shared" si="11"/>
        <v>0.64692467454912805</v>
      </c>
      <c r="E58" s="13">
        <f t="shared" si="1"/>
        <v>2.2895828040834175E-3</v>
      </c>
      <c r="F58" s="4">
        <f t="shared" si="7"/>
        <v>-52.551353847325025</v>
      </c>
      <c r="G58" s="4">
        <f t="shared" si="8"/>
        <v>-1.6320296225877335</v>
      </c>
      <c r="H58" s="4">
        <f t="shared" si="2"/>
        <v>146.45140321216545</v>
      </c>
      <c r="I58" s="14">
        <f t="shared" si="9"/>
        <v>-3.780330199465623E-2</v>
      </c>
      <c r="J58" s="15">
        <f t="shared" si="3"/>
        <v>1.3942029378449425</v>
      </c>
      <c r="K58" s="4">
        <f t="shared" si="10"/>
        <v>79.881757324958514</v>
      </c>
      <c r="L58" s="4">
        <f t="shared" si="4"/>
        <v>1237.1876294858841</v>
      </c>
      <c r="M58" s="4">
        <f t="shared" si="5"/>
        <v>156.0492005478531</v>
      </c>
    </row>
    <row r="59" spans="1:13" x14ac:dyDescent="0.25">
      <c r="A59" s="7">
        <f t="shared" si="0"/>
        <v>4.6999999999999993</v>
      </c>
      <c r="B59" s="4">
        <v>0</v>
      </c>
      <c r="C59" s="4">
        <v>1</v>
      </c>
      <c r="D59" s="4">
        <f t="shared" si="11"/>
        <v>0.60263500118629099</v>
      </c>
      <c r="E59" s="13">
        <f t="shared" si="1"/>
        <v>2.2886783756078145E-3</v>
      </c>
      <c r="F59" s="4">
        <f t="shared" si="7"/>
        <v>-51.104068355105362</v>
      </c>
      <c r="G59" s="4">
        <f t="shared" si="8"/>
        <v>-1.5870828681709739</v>
      </c>
      <c r="H59" s="4">
        <f t="shared" si="2"/>
        <v>141.34099637665491</v>
      </c>
      <c r="I59" s="14">
        <f t="shared" si="9"/>
        <v>-4.0018454742983489E-2</v>
      </c>
      <c r="J59" s="15">
        <f t="shared" si="3"/>
        <v>1.3902010923706443</v>
      </c>
      <c r="K59" s="4">
        <f t="shared" si="10"/>
        <v>79.652469005193524</v>
      </c>
      <c r="L59" s="4">
        <f t="shared" si="4"/>
        <v>1251.1019137259329</v>
      </c>
      <c r="M59" s="4">
        <f t="shared" si="5"/>
        <v>158.53223632177705</v>
      </c>
    </row>
    <row r="60" spans="1:13" x14ac:dyDescent="0.25">
      <c r="A60" s="7">
        <f t="shared" si="0"/>
        <v>4.7999999999999989</v>
      </c>
      <c r="B60" s="4">
        <v>0</v>
      </c>
      <c r="C60" s="4">
        <v>1</v>
      </c>
      <c r="D60" s="4">
        <f t="shared" si="11"/>
        <v>0.56108929932651885</v>
      </c>
      <c r="E60" s="13">
        <f t="shared" si="1"/>
        <v>2.2878064076366799E-3</v>
      </c>
      <c r="F60" s="4">
        <f t="shared" si="7"/>
        <v>-49.743405355164825</v>
      </c>
      <c r="G60" s="4">
        <f t="shared" si="8"/>
        <v>-1.5448262532659882</v>
      </c>
      <c r="H60" s="4">
        <f t="shared" si="2"/>
        <v>136.36665584113842</v>
      </c>
      <c r="I60" s="14">
        <f t="shared" si="9"/>
        <v>-4.2408347873206582E-2</v>
      </c>
      <c r="J60" s="15">
        <f t="shared" si="3"/>
        <v>1.3859602575833236</v>
      </c>
      <c r="K60" s="4">
        <f t="shared" si="10"/>
        <v>79.409487638463915</v>
      </c>
      <c r="L60" s="4">
        <f t="shared" si="4"/>
        <v>1264.5168055895404</v>
      </c>
      <c r="M60" s="4">
        <f t="shared" si="5"/>
        <v>160.98158818312248</v>
      </c>
    </row>
    <row r="61" spans="1:13" x14ac:dyDescent="0.25">
      <c r="A61" s="7">
        <f t="shared" si="0"/>
        <v>4.8999999999999986</v>
      </c>
      <c r="B61" s="4">
        <v>0</v>
      </c>
      <c r="C61" s="4">
        <v>1</v>
      </c>
      <c r="D61" s="4">
        <f t="shared" si="11"/>
        <v>0.52209144339411795</v>
      </c>
      <c r="E61" s="13">
        <f t="shared" si="1"/>
        <v>2.2869660869660013E-3</v>
      </c>
      <c r="F61" s="4">
        <f t="shared" si="7"/>
        <v>-48.462862297211011</v>
      </c>
      <c r="G61" s="4">
        <f t="shared" si="8"/>
        <v>-1.505057835317112</v>
      </c>
      <c r="H61" s="4">
        <f t="shared" si="2"/>
        <v>131.52036961141732</v>
      </c>
      <c r="I61" s="14">
        <f t="shared" si="9"/>
        <v>-4.4992205490210282E-2</v>
      </c>
      <c r="J61" s="15">
        <f t="shared" si="3"/>
        <v>1.3814610370343026</v>
      </c>
      <c r="K61" s="4">
        <f t="shared" si="10"/>
        <v>79.15170189272169</v>
      </c>
      <c r="L61" s="4">
        <f t="shared" si="4"/>
        <v>1277.4448159076717</v>
      </c>
      <c r="M61" s="4">
        <f t="shared" si="5"/>
        <v>163.39874052452086</v>
      </c>
    </row>
    <row r="62" spans="1:13" x14ac:dyDescent="0.25">
      <c r="A62" s="7">
        <f t="shared" si="0"/>
        <v>4.9999999999999982</v>
      </c>
      <c r="B62" s="4">
        <v>0</v>
      </c>
      <c r="C62" s="4">
        <v>1</v>
      </c>
      <c r="D62" s="4">
        <f t="shared" si="11"/>
        <v>0.48546361877463284</v>
      </c>
      <c r="E62" s="13">
        <f t="shared" si="1"/>
        <v>2.2861566494963795E-3</v>
      </c>
      <c r="F62" s="4">
        <f t="shared" si="7"/>
        <v>-47.256500182827345</v>
      </c>
      <c r="G62" s="4">
        <f t="shared" si="8"/>
        <v>-1.4675931733797312</v>
      </c>
      <c r="H62" s="4">
        <f t="shared" si="2"/>
        <v>126.79471959313459</v>
      </c>
      <c r="I62" s="14">
        <f t="shared" si="9"/>
        <v>-4.7791913755456078E-2</v>
      </c>
      <c r="J62" s="15">
        <f t="shared" si="3"/>
        <v>1.3766818456587571</v>
      </c>
      <c r="K62" s="4">
        <f t="shared" si="10"/>
        <v>78.877875037743905</v>
      </c>
      <c r="L62" s="4">
        <f t="shared" si="4"/>
        <v>1289.8977000556999</v>
      </c>
      <c r="M62" s="4">
        <f t="shared" si="5"/>
        <v>165.78509455584151</v>
      </c>
    </row>
    <row r="63" spans="1:13" x14ac:dyDescent="0.25">
      <c r="A63" s="7">
        <f t="shared" si="0"/>
        <v>5.0999999999999979</v>
      </c>
      <c r="B63" s="4">
        <v>0</v>
      </c>
      <c r="C63" s="4">
        <v>1</v>
      </c>
      <c r="D63" s="4">
        <f t="shared" si="11"/>
        <v>0.4510443463089519</v>
      </c>
      <c r="E63" s="13">
        <f t="shared" si="1"/>
        <v>2.2853773768448035E-3</v>
      </c>
      <c r="F63" s="4">
        <f t="shared" si="7"/>
        <v>-46.118875526763212</v>
      </c>
      <c r="G63" s="4">
        <f t="shared" si="8"/>
        <v>-1.4322632151168697</v>
      </c>
      <c r="H63" s="4">
        <f t="shared" si="2"/>
        <v>122.18283204045827</v>
      </c>
      <c r="I63" s="14">
        <f t="shared" si="9"/>
        <v>-5.0832471235233989E-2</v>
      </c>
      <c r="J63" s="15">
        <f t="shared" si="3"/>
        <v>1.3715985985352337</v>
      </c>
      <c r="K63" s="4">
        <f t="shared" si="10"/>
        <v>78.586627112408351</v>
      </c>
      <c r="L63" s="4">
        <f t="shared" si="4"/>
        <v>1301.8865100799485</v>
      </c>
      <c r="M63" s="4">
        <f t="shared" si="5"/>
        <v>168.14197356350058</v>
      </c>
    </row>
    <row r="64" spans="1:13" x14ac:dyDescent="0.25">
      <c r="A64" s="7">
        <f t="shared" si="0"/>
        <v>5.1999999999999975</v>
      </c>
      <c r="B64" s="4">
        <v>0</v>
      </c>
      <c r="C64" s="4">
        <v>1</v>
      </c>
      <c r="D64" s="4">
        <f t="shared" si="11"/>
        <v>0.41868675416102502</v>
      </c>
      <c r="E64" s="13">
        <f t="shared" si="1"/>
        <v>2.2846275932554266E-3</v>
      </c>
      <c r="F64" s="4">
        <f t="shared" si="7"/>
        <v>-45.044979388512552</v>
      </c>
      <c r="G64" s="4">
        <f t="shared" si="8"/>
        <v>-1.3989124033699549</v>
      </c>
      <c r="H64" s="4">
        <f t="shared" si="2"/>
        <v>117.67833410160701</v>
      </c>
      <c r="I64" s="14">
        <f t="shared" si="9"/>
        <v>-5.4142529323966862E-2</v>
      </c>
      <c r="J64" s="15">
        <f t="shared" si="3"/>
        <v>1.3661843456028371</v>
      </c>
      <c r="K64" s="4">
        <f t="shared" si="10"/>
        <v>78.276413995578906</v>
      </c>
      <c r="L64" s="4">
        <f t="shared" si="4"/>
        <v>1313.4216422242057</v>
      </c>
      <c r="M64" s="4">
        <f t="shared" si="5"/>
        <v>170.47062759186466</v>
      </c>
    </row>
    <row r="65" spans="1:13" x14ac:dyDescent="0.25">
      <c r="A65" s="7">
        <f t="shared" si="0"/>
        <v>5.2999999999999972</v>
      </c>
      <c r="B65" s="4">
        <v>0</v>
      </c>
      <c r="C65" s="4">
        <v>1</v>
      </c>
      <c r="D65" s="4">
        <f t="shared" si="11"/>
        <v>0.38825706233020202</v>
      </c>
      <c r="E65" s="13">
        <f t="shared" si="1"/>
        <v>2.283906662776827E-3</v>
      </c>
      <c r="F65" s="4">
        <f t="shared" si="7"/>
        <v>-44.030182145211882</v>
      </c>
      <c r="G65" s="4">
        <f t="shared" si="8"/>
        <v>-1.3673969610314247</v>
      </c>
      <c r="H65" s="4">
        <f t="shared" si="2"/>
        <v>113.27531588708582</v>
      </c>
      <c r="I65" s="14">
        <f t="shared" si="9"/>
        <v>-5.7755043589161482E-2</v>
      </c>
      <c r="J65" s="15">
        <f t="shared" si="3"/>
        <v>1.360408841243921</v>
      </c>
      <c r="K65" s="4">
        <f t="shared" si="10"/>
        <v>77.945502745068055</v>
      </c>
      <c r="L65" s="4">
        <f t="shared" si="4"/>
        <v>1324.5128803565087</v>
      </c>
      <c r="M65" s="4">
        <f t="shared" si="5"/>
        <v>172.7722375904826</v>
      </c>
    </row>
    <row r="66" spans="1:13" x14ac:dyDescent="0.25">
      <c r="A66" s="7">
        <f t="shared" si="0"/>
        <v>5.3999999999999968</v>
      </c>
      <c r="B66" s="4">
        <v>0</v>
      </c>
      <c r="C66" s="4">
        <v>1</v>
      </c>
      <c r="D66" s="4">
        <f t="shared" si="11"/>
        <v>0.35963325048625161</v>
      </c>
      <c r="E66" s="13">
        <f t="shared" si="1"/>
        <v>2.2832139866768111E-3</v>
      </c>
      <c r="F66" s="4">
        <f t="shared" si="7"/>
        <v>-43.070182794198736</v>
      </c>
      <c r="G66" s="4">
        <f t="shared" si="8"/>
        <v>-1.3375833165900228</v>
      </c>
      <c r="H66" s="4">
        <f t="shared" si="2"/>
        <v>108.96829760766595</v>
      </c>
      <c r="I66" s="14">
        <f t="shared" si="9"/>
        <v>-6.1708062361995428E-2</v>
      </c>
      <c r="J66" s="15">
        <f t="shared" si="3"/>
        <v>1.3542380350077214</v>
      </c>
      <c r="K66" s="4">
        <f t="shared" si="10"/>
        <v>77.591942418318652</v>
      </c>
      <c r="L66" s="4">
        <f t="shared" si="4"/>
        <v>1335.1694357413719</v>
      </c>
      <c r="M66" s="4">
        <f t="shared" si="5"/>
        <v>175.04791906302464</v>
      </c>
    </row>
    <row r="67" spans="1:13" x14ac:dyDescent="0.25">
      <c r="A67" s="7">
        <f t="shared" si="0"/>
        <v>5.4999999999999964</v>
      </c>
      <c r="B67" s="4">
        <v>0</v>
      </c>
      <c r="C67" s="4">
        <v>1</v>
      </c>
      <c r="D67" s="4">
        <f t="shared" si="11"/>
        <v>0.33270388429061515</v>
      </c>
      <c r="E67" s="13">
        <f t="shared" si="1"/>
        <v>2.2825490010688334E-3</v>
      </c>
      <c r="F67" s="4">
        <f t="shared" si="7"/>
        <v>-42.160961643911627</v>
      </c>
      <c r="G67" s="4">
        <f t="shared" si="8"/>
        <v>-1.3093466349040876</v>
      </c>
      <c r="H67" s="4">
        <f t="shared" si="2"/>
        <v>104.75220144327479</v>
      </c>
      <c r="I67" s="14">
        <f t="shared" si="9"/>
        <v>-6.6045685981542646E-2</v>
      </c>
      <c r="J67" s="15">
        <f t="shared" si="3"/>
        <v>1.3476334664095673</v>
      </c>
      <c r="K67" s="4">
        <f t="shared" si="10"/>
        <v>77.213529397034023</v>
      </c>
      <c r="L67" s="4">
        <f t="shared" si="4"/>
        <v>1345.3999835564096</v>
      </c>
      <c r="M67" s="4">
        <f t="shared" si="5"/>
        <v>177.29872524667365</v>
      </c>
    </row>
    <row r="68" spans="1:13" x14ac:dyDescent="0.25">
      <c r="A68" s="7">
        <f t="shared" si="0"/>
        <v>5.5999999999999961</v>
      </c>
      <c r="B68" s="4">
        <v>0</v>
      </c>
      <c r="C68" s="4">
        <v>1</v>
      </c>
      <c r="D68" s="4">
        <f t="shared" si="11"/>
        <v>0.30736707910122618</v>
      </c>
      <c r="E68" s="13">
        <f t="shared" si="1"/>
        <v>2.2819111747265871E-3</v>
      </c>
      <c r="F68" s="4">
        <f t="shared" si="7"/>
        <v>-41.298735274773385</v>
      </c>
      <c r="G68" s="4">
        <f t="shared" si="8"/>
        <v>-1.2825694184712231</v>
      </c>
      <c r="H68" s="4">
        <f t="shared" si="2"/>
        <v>100.62232791579744</v>
      </c>
      <c r="I68" s="14">
        <f t="shared" si="9"/>
        <v>-7.0819239308301418E-2</v>
      </c>
      <c r="J68" s="15">
        <f t="shared" si="3"/>
        <v>1.3405515424787371</v>
      </c>
      <c r="K68" s="4">
        <f t="shared" si="10"/>
        <v>76.807765993816105</v>
      </c>
      <c r="L68" s="4">
        <f t="shared" si="4"/>
        <v>1355.2126965140437</v>
      </c>
      <c r="M68" s="4">
        <f t="shared" si="5"/>
        <v>179.52564984418999</v>
      </c>
    </row>
    <row r="69" spans="1:13" x14ac:dyDescent="0.25">
      <c r="A69" s="7">
        <f t="shared" si="0"/>
        <v>5.6999999999999957</v>
      </c>
      <c r="B69" s="4">
        <v>0</v>
      </c>
      <c r="C69" s="4">
        <v>1</v>
      </c>
      <c r="D69" s="4">
        <f t="shared" si="11"/>
        <v>0.2835295830763524</v>
      </c>
      <c r="E69" s="13">
        <f t="shared" si="1"/>
        <v>2.2813000070653253E-3</v>
      </c>
      <c r="F69" s="4">
        <f t="shared" si="7"/>
        <v>-40.479912623577142</v>
      </c>
      <c r="G69" s="4">
        <f t="shared" si="8"/>
        <v>-1.2571401435893521</v>
      </c>
      <c r="H69" s="4">
        <f t="shared" si="2"/>
        <v>96.57433665343973</v>
      </c>
      <c r="I69" s="14">
        <f t="shared" si="9"/>
        <v>-7.6088712149807378E-2</v>
      </c>
      <c r="J69" s="15">
        <f t="shared" si="3"/>
        <v>1.3329426712637564</v>
      </c>
      <c r="K69" s="4">
        <f t="shared" si="10"/>
        <v>76.371810805791995</v>
      </c>
      <c r="L69" s="4">
        <f t="shared" si="4"/>
        <v>1364.6152759180763</v>
      </c>
      <c r="M69" s="4">
        <f t="shared" si="5"/>
        <v>181.72962932489756</v>
      </c>
    </row>
    <row r="70" spans="1:13" x14ac:dyDescent="0.25">
      <c r="A70" s="7">
        <f t="shared" si="0"/>
        <v>5.7999999999999954</v>
      </c>
      <c r="B70" s="4">
        <v>0</v>
      </c>
      <c r="C70" s="4">
        <v>1</v>
      </c>
      <c r="D70" s="4">
        <f t="shared" si="11"/>
        <v>0.26110596430487304</v>
      </c>
      <c r="E70" s="13">
        <f t="shared" si="1"/>
        <v>2.2807150262700361E-3</v>
      </c>
      <c r="F70" s="4">
        <f t="shared" si="7"/>
        <v>-39.701050958021057</v>
      </c>
      <c r="G70" s="4">
        <f t="shared" si="8"/>
        <v>-1.232951893106244</v>
      </c>
      <c r="H70" s="4">
        <f t="shared" si="2"/>
        <v>92.604231557637618</v>
      </c>
      <c r="I70" s="14">
        <f t="shared" si="9"/>
        <v>-8.1924538026740046E-2</v>
      </c>
      <c r="J70" s="15">
        <f t="shared" si="3"/>
        <v>1.3247502174610823</v>
      </c>
      <c r="K70" s="4">
        <f t="shared" si="10"/>
        <v>75.902418876685388</v>
      </c>
      <c r="L70" s="4">
        <f t="shared" si="4"/>
        <v>1373.6149804609834</v>
      </c>
      <c r="M70" s="4">
        <f t="shared" si="5"/>
        <v>183.91154480542966</v>
      </c>
    </row>
    <row r="71" spans="1:13" x14ac:dyDescent="0.25">
      <c r="A71" s="7">
        <f t="shared" si="0"/>
        <v>5.899999999999995</v>
      </c>
      <c r="B71" s="4">
        <v>0</v>
      </c>
      <c r="C71" s="4">
        <v>1</v>
      </c>
      <c r="D71" s="4">
        <f t="shared" si="11"/>
        <v>0.24001788878451794</v>
      </c>
      <c r="E71" s="13">
        <f t="shared" si="1"/>
        <v>2.2801557875516982E-3</v>
      </c>
      <c r="F71" s="4">
        <f t="shared" si="7"/>
        <v>-38.958810349652957</v>
      </c>
      <c r="G71" s="4">
        <f t="shared" si="8"/>
        <v>-1.209900942535806</v>
      </c>
      <c r="H71" s="4">
        <f t="shared" si="2"/>
        <v>88.708350522672319</v>
      </c>
      <c r="I71" s="14">
        <f t="shared" ref="I71:I89" si="12">((H71*COS(J70)/(6378456+L70))-(32.2*COS(J70)/H71))</f>
        <v>-8.840980252159561E-2</v>
      </c>
      <c r="J71" s="15">
        <f t="shared" si="3"/>
        <v>1.3159092372089227</v>
      </c>
      <c r="K71" s="4">
        <f t="shared" si="10"/>
        <v>75.395869206011611</v>
      </c>
      <c r="L71" s="4">
        <f t="shared" si="4"/>
        <v>1382.2186530508002</v>
      </c>
      <c r="M71" s="4">
        <f t="shared" si="5"/>
        <v>186.07222351633652</v>
      </c>
    </row>
    <row r="72" spans="1:13" x14ac:dyDescent="0.25">
      <c r="A72" s="7">
        <f t="shared" si="0"/>
        <v>5.9999999999999947</v>
      </c>
      <c r="B72" s="4">
        <v>0</v>
      </c>
      <c r="C72" s="4">
        <v>1</v>
      </c>
      <c r="D72" s="4">
        <f t="shared" si="11"/>
        <v>0.22019347791738109</v>
      </c>
      <c r="E72" s="13">
        <f t="shared" si="1"/>
        <v>2.2796218715134646E-3</v>
      </c>
      <c r="F72" s="4">
        <f t="shared" si="7"/>
        <v>-38.249905003991579</v>
      </c>
      <c r="G72" s="4">
        <f t="shared" si="8"/>
        <v>-1.1878852485711668</v>
      </c>
      <c r="H72" s="4">
        <f t="shared" si="2"/>
        <v>84.883360022273166</v>
      </c>
      <c r="I72" s="14">
        <f t="shared" si="12"/>
        <v>-9.5643000010429316E-2</v>
      </c>
      <c r="J72" s="15">
        <f t="shared" si="3"/>
        <v>1.3063449372078797</v>
      </c>
      <c r="K72" s="4">
        <f t="shared" si="10"/>
        <v>74.847876463400297</v>
      </c>
      <c r="L72" s="4">
        <f t="shared" si="4"/>
        <v>1390.4327459466999</v>
      </c>
      <c r="M72" s="4">
        <f t="shared" si="5"/>
        <v>188.21243985685905</v>
      </c>
    </row>
    <row r="73" spans="1:13" x14ac:dyDescent="0.25">
      <c r="A73" s="7">
        <f t="shared" si="0"/>
        <v>6.0999999999999943</v>
      </c>
      <c r="B73" s="4">
        <v>0</v>
      </c>
      <c r="C73" s="4">
        <v>1</v>
      </c>
      <c r="D73" s="4">
        <f t="shared" si="11"/>
        <v>0.20156673575145634</v>
      </c>
      <c r="E73" s="13">
        <f t="shared" si="1"/>
        <v>2.279112882608771E-3</v>
      </c>
      <c r="F73" s="4">
        <f t="shared" si="7"/>
        <v>-37.571049436909327</v>
      </c>
      <c r="G73" s="4">
        <f t="shared" si="8"/>
        <v>-1.1668027775437677</v>
      </c>
      <c r="H73" s="4">
        <f t="shared" si="2"/>
        <v>81.126255078582233</v>
      </c>
      <c r="I73" s="14">
        <f t="shared" si="12"/>
        <v>-0.10374149419816088</v>
      </c>
      <c r="J73" s="15">
        <f t="shared" si="3"/>
        <v>1.2959707877880635</v>
      </c>
      <c r="K73" s="4">
        <f t="shared" si="10"/>
        <v>74.253482875557495</v>
      </c>
      <c r="L73" s="4">
        <f t="shared" si="4"/>
        <v>1398.2633444804483</v>
      </c>
      <c r="M73" s="4">
        <f t="shared" si="5"/>
        <v>190.3329160378168</v>
      </c>
    </row>
    <row r="74" spans="1:13" x14ac:dyDescent="0.25">
      <c r="A74" s="7">
        <f t="shared" si="0"/>
        <v>6.199999999999994</v>
      </c>
      <c r="B74" s="4">
        <v>0</v>
      </c>
      <c r="C74" s="4">
        <v>1</v>
      </c>
      <c r="D74" s="4">
        <f t="shared" si="11"/>
        <v>0.18407703751513621</v>
      </c>
      <c r="E74" s="13">
        <f t="shared" si="1"/>
        <v>2.2786284476728797E-3</v>
      </c>
      <c r="F74" s="4">
        <f t="shared" si="7"/>
        <v>-36.918896954007486</v>
      </c>
      <c r="G74" s="4">
        <f t="shared" si="8"/>
        <v>-1.1465495948449529</v>
      </c>
      <c r="H74" s="4">
        <f t="shared" si="2"/>
        <v>77.434365383181486</v>
      </c>
      <c r="I74" s="14">
        <f t="shared" si="12"/>
        <v>-0.11284588666903261</v>
      </c>
      <c r="J74" s="15">
        <f t="shared" si="3"/>
        <v>1.2846861991211602</v>
      </c>
      <c r="K74" s="4">
        <f t="shared" si="10"/>
        <v>73.606925083336151</v>
      </c>
      <c r="L74" s="4">
        <f t="shared" si="4"/>
        <v>1405.7161896480045</v>
      </c>
      <c r="M74" s="4">
        <f t="shared" si="5"/>
        <v>192.43432231252777</v>
      </c>
    </row>
    <row r="75" spans="1:13" x14ac:dyDescent="0.25">
      <c r="A75" s="7">
        <f t="shared" si="0"/>
        <v>6.2999999999999936</v>
      </c>
      <c r="B75" s="4">
        <v>0</v>
      </c>
      <c r="C75" s="4">
        <v>1</v>
      </c>
      <c r="D75" s="4">
        <f t="shared" si="11"/>
        <v>0.16766867210673264</v>
      </c>
      <c r="E75" s="13">
        <f t="shared" si="1"/>
        <v>2.2781682145082368E-3</v>
      </c>
      <c r="F75" s="4">
        <f t="shared" si="7"/>
        <v>-36.289967132977019</v>
      </c>
      <c r="G75" s="4">
        <f t="shared" si="8"/>
        <v>-1.127017612825373</v>
      </c>
      <c r="H75" s="4">
        <f t="shared" si="2"/>
        <v>73.805368669883791</v>
      </c>
      <c r="I75" s="14">
        <f t="shared" si="12"/>
        <v>-0.12312556275436946</v>
      </c>
      <c r="J75" s="15">
        <f t="shared" si="3"/>
        <v>1.2723736428457233</v>
      </c>
      <c r="K75" s="4">
        <f t="shared" si="10"/>
        <v>72.901469223398962</v>
      </c>
      <c r="L75" s="4">
        <f t="shared" si="4"/>
        <v>1412.7966998732848</v>
      </c>
      <c r="M75" s="4">
        <f t="shared" si="5"/>
        <v>194.51727679947115</v>
      </c>
    </row>
    <row r="76" spans="1:13" x14ac:dyDescent="0.25">
      <c r="A76" s="7">
        <f t="shared" si="0"/>
        <v>6.3999999999999932</v>
      </c>
      <c r="B76" s="4">
        <v>0</v>
      </c>
      <c r="C76" s="4">
        <v>1</v>
      </c>
      <c r="D76" s="4">
        <f t="shared" si="11"/>
        <v>0.15229043214401805</v>
      </c>
      <c r="E76" s="13">
        <f t="shared" si="1"/>
        <v>2.2777318505019977E-3</v>
      </c>
      <c r="F76" s="4">
        <f t="shared" si="7"/>
        <v>-35.680557938325819</v>
      </c>
      <c r="G76" s="4">
        <f t="shared" si="8"/>
        <v>-1.1080918614386899</v>
      </c>
      <c r="H76" s="4">
        <f t="shared" si="2"/>
        <v>70.237312876051206</v>
      </c>
      <c r="I76" s="14">
        <f t="shared" si="12"/>
        <v>-0.13478577078234774</v>
      </c>
      <c r="J76" s="15">
        <f t="shared" si="3"/>
        <v>1.2588950657674884</v>
      </c>
      <c r="K76" s="4">
        <f t="shared" si="10"/>
        <v>72.129205448862976</v>
      </c>
      <c r="L76" s="4">
        <f t="shared" si="4"/>
        <v>1419.5099922769593</v>
      </c>
      <c r="M76" s="4">
        <f t="shared" si="5"/>
        <v>196.58234491051419</v>
      </c>
    </row>
    <row r="77" spans="1:13" x14ac:dyDescent="0.25">
      <c r="A77" s="7">
        <f t="shared" ref="A77:A140" si="13">A76+$C$6</f>
        <v>6.4999999999999929</v>
      </c>
      <c r="B77" s="4">
        <v>0</v>
      </c>
      <c r="C77" s="4">
        <v>1</v>
      </c>
      <c r="D77" s="4">
        <f t="shared" si="11"/>
        <v>0.13789524597430308</v>
      </c>
      <c r="E77" s="13">
        <f t="shared" ref="E77:E140" si="14">(-0.000000065*L77)+0.00237</f>
        <v>2.2773190412510263E-3</v>
      </c>
      <c r="F77" s="4">
        <f t="shared" si="7"/>
        <v>-35.086636583576073</v>
      </c>
      <c r="G77" s="4">
        <f t="shared" si="8"/>
        <v>-1.0896470988688221</v>
      </c>
      <c r="H77" s="4">
        <f t="shared" ref="H77:H140" si="15">H76+(F77*$C$6)</f>
        <v>66.728649217693601</v>
      </c>
      <c r="I77" s="14">
        <f t="shared" si="12"/>
        <v>-0.14807670595095818</v>
      </c>
      <c r="J77" s="15">
        <f t="shared" ref="J77:J140" si="16">J76+(I77*$C$6)</f>
        <v>1.2440873951723925</v>
      </c>
      <c r="K77" s="4">
        <f t="shared" si="10"/>
        <v>71.280790403307435</v>
      </c>
      <c r="L77" s="4">
        <f t="shared" ref="L77:L140" si="17">L76+(H77*SIN(J76)*$C$6)</f>
        <v>1425.8609038303682</v>
      </c>
      <c r="M77" s="4">
        <f t="shared" ref="M77:M140" si="18">M76+(H77*COS(J76)*$C$6)</f>
        <v>198.63003841906431</v>
      </c>
    </row>
    <row r="78" spans="1:13" x14ac:dyDescent="0.25">
      <c r="A78" s="7">
        <f t="shared" si="13"/>
        <v>6.5999999999999925</v>
      </c>
      <c r="B78" s="4">
        <v>0</v>
      </c>
      <c r="C78" s="4">
        <v>1</v>
      </c>
      <c r="D78" s="4">
        <f t="shared" si="11"/>
        <v>0.12443984671324687</v>
      </c>
      <c r="E78" s="13">
        <f t="shared" si="14"/>
        <v>2.2769294891652383E-3</v>
      </c>
      <c r="F78" s="4">
        <f t="shared" ref="F78:F141" si="19">(B78-D78-(SIN(J77)*C78))/(C78/32.2)</f>
        <v>-34.503701109922432</v>
      </c>
      <c r="G78" s="4">
        <f t="shared" ref="G78:G89" si="20">F78/32.2</f>
        <v>-1.0715435127305102</v>
      </c>
      <c r="H78" s="4">
        <f t="shared" si="15"/>
        <v>63.278279106701355</v>
      </c>
      <c r="I78" s="14">
        <f t="shared" si="12"/>
        <v>-0.16330522154278285</v>
      </c>
      <c r="J78" s="15">
        <f t="shared" si="16"/>
        <v>1.2277568730181143</v>
      </c>
      <c r="K78" s="4">
        <f t="shared" ref="K78:K89" si="21">J78*180/3.1416</f>
        <v>70.345122594620761</v>
      </c>
      <c r="L78" s="4">
        <f t="shared" si="17"/>
        <v>1431.8540128424902</v>
      </c>
      <c r="M78" s="4">
        <f t="shared" si="18"/>
        <v>200.66081424024139</v>
      </c>
    </row>
    <row r="79" spans="1:13" x14ac:dyDescent="0.25">
      <c r="A79" s="7">
        <f t="shared" si="13"/>
        <v>6.6999999999999922</v>
      </c>
      <c r="B79" s="4">
        <v>0</v>
      </c>
      <c r="C79" s="4">
        <v>1</v>
      </c>
      <c r="D79" s="4">
        <f t="shared" ref="D79:D142" si="22">0.5*E78*H78^2*$C$4*$F$5</f>
        <v>0.11188447393555406</v>
      </c>
      <c r="E79" s="13">
        <f t="shared" si="14"/>
        <v>2.2765629120140934E-3</v>
      </c>
      <c r="F79" s="4">
        <f t="shared" si="19"/>
        <v>-33.92660160028715</v>
      </c>
      <c r="G79" s="4">
        <f t="shared" si="20"/>
        <v>-1.053621167710781</v>
      </c>
      <c r="H79" s="4">
        <f t="shared" si="15"/>
        <v>59.885618946672636</v>
      </c>
      <c r="I79" s="14">
        <f t="shared" si="12"/>
        <v>-0.18084998585629744</v>
      </c>
      <c r="J79" s="15">
        <f t="shared" si="16"/>
        <v>1.2096718744324846</v>
      </c>
      <c r="K79" s="4">
        <f t="shared" si="21"/>
        <v>69.308930926230971</v>
      </c>
      <c r="L79" s="4">
        <f t="shared" si="17"/>
        <v>1437.4936613216425</v>
      </c>
      <c r="M79" s="4">
        <f t="shared" si="18"/>
        <v>202.67507306121163</v>
      </c>
    </row>
    <row r="80" spans="1:13" x14ac:dyDescent="0.25">
      <c r="A80" s="7">
        <f t="shared" si="13"/>
        <v>6.7999999999999918</v>
      </c>
      <c r="B80" s="4">
        <v>0</v>
      </c>
      <c r="C80" s="4">
        <v>1</v>
      </c>
      <c r="D80" s="4">
        <f t="shared" si="22"/>
        <v>0.10019260409425557</v>
      </c>
      <c r="E80" s="13">
        <f t="shared" si="14"/>
        <v>2.276219041372866E-3</v>
      </c>
      <c r="F80" s="4">
        <f t="shared" si="19"/>
        <v>-33.349305603035155</v>
      </c>
      <c r="G80" s="4">
        <f t="shared" si="20"/>
        <v>-1.0356927205911537</v>
      </c>
      <c r="H80" s="4">
        <f t="shared" si="15"/>
        <v>56.550688386369117</v>
      </c>
      <c r="I80" s="14">
        <f t="shared" si="12"/>
        <v>-0.20118114754382108</v>
      </c>
      <c r="J80" s="15">
        <f t="shared" si="16"/>
        <v>1.1895537596781025</v>
      </c>
      <c r="K80" s="4">
        <f t="shared" si="21"/>
        <v>68.156250554513136</v>
      </c>
      <c r="L80" s="4">
        <f t="shared" si="17"/>
        <v>1442.7839788789854</v>
      </c>
      <c r="M80" s="4">
        <f t="shared" si="18"/>
        <v>204.67315807246433</v>
      </c>
    </row>
    <row r="81" spans="1:13" x14ac:dyDescent="0.25">
      <c r="A81" s="7">
        <f t="shared" si="13"/>
        <v>6.8999999999999915</v>
      </c>
      <c r="B81" s="4">
        <v>0</v>
      </c>
      <c r="C81" s="4">
        <v>1</v>
      </c>
      <c r="D81" s="4">
        <f t="shared" si="22"/>
        <v>8.9330706105579652E-2</v>
      </c>
      <c r="E81" s="13">
        <f t="shared" si="14"/>
        <v>2.2758976209148116E-3</v>
      </c>
      <c r="F81" s="4">
        <f t="shared" si="19"/>
        <v>-32.764586148052068</v>
      </c>
      <c r="G81" s="4">
        <f t="shared" si="20"/>
        <v>-1.0175337313059647</v>
      </c>
      <c r="H81" s="4">
        <f t="shared" si="15"/>
        <v>53.27422977156391</v>
      </c>
      <c r="I81" s="14">
        <f t="shared" si="12"/>
        <v>-0.22488585762423635</v>
      </c>
      <c r="J81" s="15">
        <f t="shared" si="16"/>
        <v>1.1670651739156788</v>
      </c>
      <c r="K81" s="4">
        <f t="shared" si="21"/>
        <v>66.867752516177163</v>
      </c>
      <c r="L81" s="4">
        <f t="shared" si="17"/>
        <v>1447.7289090029039</v>
      </c>
      <c r="M81" s="4">
        <f t="shared" si="18"/>
        <v>206.65535424012691</v>
      </c>
    </row>
    <row r="82" spans="1:13" x14ac:dyDescent="0.25">
      <c r="A82" s="7">
        <f t="shared" si="13"/>
        <v>6.9999999999999911</v>
      </c>
      <c r="B82" s="4">
        <v>0</v>
      </c>
      <c r="C82" s="4">
        <v>1</v>
      </c>
      <c r="D82" s="4">
        <f t="shared" si="22"/>
        <v>7.9268018809832544E-2</v>
      </c>
      <c r="E82" s="13">
        <f t="shared" si="14"/>
        <v>2.2755984044824061E-3</v>
      </c>
      <c r="F82" s="4">
        <f t="shared" si="19"/>
        <v>-32.163601942586268</v>
      </c>
      <c r="G82" s="4">
        <f t="shared" si="20"/>
        <v>-0.99886962554615732</v>
      </c>
      <c r="H82" s="4">
        <f t="shared" si="15"/>
        <v>50.057869577305283</v>
      </c>
      <c r="I82" s="14">
        <f t="shared" si="12"/>
        <v>-0.25270128425259314</v>
      </c>
      <c r="J82" s="15">
        <f t="shared" si="16"/>
        <v>1.1417950454904195</v>
      </c>
      <c r="K82" s="4">
        <f t="shared" si="21"/>
        <v>65.41988419540219</v>
      </c>
      <c r="L82" s="4">
        <f t="shared" si="17"/>
        <v>1452.3322387322128</v>
      </c>
      <c r="M82" s="4">
        <f t="shared" si="18"/>
        <v>208.62188887482</v>
      </c>
    </row>
    <row r="83" spans="1:13" x14ac:dyDescent="0.25">
      <c r="A83" s="7">
        <f t="shared" si="13"/>
        <v>7.0999999999999908</v>
      </c>
      <c r="B83" s="4">
        <v>0</v>
      </c>
      <c r="C83" s="4">
        <v>1</v>
      </c>
      <c r="D83" s="4">
        <f t="shared" si="22"/>
        <v>6.9976347212198378E-2</v>
      </c>
      <c r="E83" s="13">
        <f t="shared" si="14"/>
        <v>2.2753211538563806E-3</v>
      </c>
      <c r="F83" s="4">
        <f t="shared" si="19"/>
        <v>-31.535326961247126</v>
      </c>
      <c r="G83" s="4">
        <f t="shared" si="20"/>
        <v>-0.97935798016295417</v>
      </c>
      <c r="H83" s="4">
        <f t="shared" si="15"/>
        <v>46.904336881180569</v>
      </c>
      <c r="I83" s="14">
        <f t="shared" si="12"/>
        <v>-0.28555693152529177</v>
      </c>
      <c r="J83" s="15">
        <f t="shared" si="16"/>
        <v>1.1132393523378903</v>
      </c>
      <c r="K83" s="4">
        <f t="shared" si="21"/>
        <v>63.783767322644593</v>
      </c>
      <c r="L83" s="4">
        <f t="shared" si="17"/>
        <v>1456.5976329787609</v>
      </c>
      <c r="M83" s="4">
        <f t="shared" si="18"/>
        <v>210.57293477488173</v>
      </c>
    </row>
    <row r="84" spans="1:13" x14ac:dyDescent="0.25">
      <c r="A84" s="7">
        <f t="shared" si="13"/>
        <v>7.1999999999999904</v>
      </c>
      <c r="B84" s="4">
        <v>0</v>
      </c>
      <c r="C84" s="4">
        <v>1</v>
      </c>
      <c r="D84" s="4">
        <f t="shared" si="22"/>
        <v>6.1429874534188307E-2</v>
      </c>
      <c r="E84" s="13">
        <f t="shared" si="14"/>
        <v>2.2750656361282479E-3</v>
      </c>
      <c r="F84" s="4">
        <f t="shared" si="19"/>
        <v>-30.86576960860425</v>
      </c>
      <c r="G84" s="4">
        <f t="shared" si="20"/>
        <v>-0.95856427355913809</v>
      </c>
      <c r="H84" s="4">
        <f t="shared" si="15"/>
        <v>43.817759920320142</v>
      </c>
      <c r="I84" s="14">
        <f t="shared" si="12"/>
        <v>-0.32462784926393595</v>
      </c>
      <c r="J84" s="15">
        <f t="shared" si="16"/>
        <v>1.0807765674114966</v>
      </c>
      <c r="K84" s="4">
        <f t="shared" si="21"/>
        <v>61.923791104554809</v>
      </c>
      <c r="L84" s="4">
        <f t="shared" si="17"/>
        <v>1460.5286749500344</v>
      </c>
      <c r="M84" s="4">
        <f t="shared" si="18"/>
        <v>212.50861808173582</v>
      </c>
    </row>
    <row r="85" spans="1:13" x14ac:dyDescent="0.25">
      <c r="A85" s="7">
        <f t="shared" si="13"/>
        <v>7.2999999999999901</v>
      </c>
      <c r="B85" s="4">
        <v>0</v>
      </c>
      <c r="C85" s="4">
        <v>1</v>
      </c>
      <c r="D85" s="4">
        <f t="shared" si="22"/>
        <v>5.3604987198532059E-2</v>
      </c>
      <c r="E85" s="13">
        <f t="shared" si="14"/>
        <v>2.2748316205784829E-3</v>
      </c>
      <c r="F85" s="4">
        <f t="shared" si="19"/>
        <v>-30.136899192761277</v>
      </c>
      <c r="G85" s="4">
        <f t="shared" si="20"/>
        <v>-0.93592854635904577</v>
      </c>
      <c r="H85" s="4">
        <f t="shared" si="15"/>
        <v>40.804070001044018</v>
      </c>
      <c r="I85" s="14">
        <f t="shared" si="12"/>
        <v>-0.3713990334238656</v>
      </c>
      <c r="J85" s="15">
        <f t="shared" si="16"/>
        <v>1.0436366640691102</v>
      </c>
      <c r="K85" s="4">
        <f t="shared" si="21"/>
        <v>59.795836367596081</v>
      </c>
      <c r="L85" s="4">
        <f t="shared" si="17"/>
        <v>1464.1289141771899</v>
      </c>
      <c r="M85" s="4">
        <f t="shared" si="18"/>
        <v>214.42903438914189</v>
      </c>
    </row>
    <row r="86" spans="1:13" x14ac:dyDescent="0.25">
      <c r="A86" s="7">
        <f t="shared" si="13"/>
        <v>7.3999999999999897</v>
      </c>
      <c r="B86" s="4">
        <v>0</v>
      </c>
      <c r="C86" s="4">
        <v>1</v>
      </c>
      <c r="D86" s="4">
        <f t="shared" si="22"/>
        <v>4.6480110005028413E-2</v>
      </c>
      <c r="E86" s="13">
        <f t="shared" si="14"/>
        <v>2.2746188749871604E-3</v>
      </c>
      <c r="F86" s="4">
        <f t="shared" si="19"/>
        <v>-29.325170586413495</v>
      </c>
      <c r="G86" s="4">
        <f t="shared" si="20"/>
        <v>-0.91071958342899051</v>
      </c>
      <c r="H86" s="4">
        <f t="shared" si="15"/>
        <v>37.871552942402666</v>
      </c>
      <c r="I86" s="14">
        <f t="shared" si="12"/>
        <v>-0.42773750545032779</v>
      </c>
      <c r="J86" s="15">
        <f t="shared" si="16"/>
        <v>1.0008629135240774</v>
      </c>
      <c r="K86" s="4">
        <f t="shared" si="21"/>
        <v>57.34508671833904</v>
      </c>
      <c r="L86" s="4">
        <f t="shared" si="17"/>
        <v>1467.4019232744588</v>
      </c>
      <c r="M86" s="4">
        <f t="shared" si="18"/>
        <v>216.33427890675284</v>
      </c>
    </row>
    <row r="87" spans="1:13" x14ac:dyDescent="0.25">
      <c r="A87" s="7">
        <f t="shared" si="13"/>
        <v>7.4999999999999893</v>
      </c>
      <c r="B87" s="4">
        <v>0</v>
      </c>
      <c r="C87" s="4">
        <v>1</v>
      </c>
      <c r="D87" s="4">
        <f t="shared" si="22"/>
        <v>4.0035549111815678E-2</v>
      </c>
      <c r="E87" s="13">
        <f t="shared" si="14"/>
        <v>2.2744271613983243E-3</v>
      </c>
      <c r="F87" s="4">
        <f t="shared" si="19"/>
        <v>-28.399513042651741</v>
      </c>
      <c r="G87" s="4">
        <f t="shared" si="20"/>
        <v>-0.88197245474073716</v>
      </c>
      <c r="H87" s="4">
        <f t="shared" si="15"/>
        <v>35.031601638137488</v>
      </c>
      <c r="I87" s="14">
        <f t="shared" si="12"/>
        <v>-0.49595914015227643</v>
      </c>
      <c r="J87" s="15">
        <f t="shared" si="16"/>
        <v>0.95126699950884974</v>
      </c>
      <c r="K87" s="4">
        <f t="shared" si="21"/>
        <v>54.5034568091396</v>
      </c>
      <c r="L87" s="4">
        <f t="shared" si="17"/>
        <v>1470.3513631027026</v>
      </c>
      <c r="M87" s="4">
        <f t="shared" si="18"/>
        <v>218.22450001363438</v>
      </c>
    </row>
    <row r="88" spans="1:13" x14ac:dyDescent="0.25">
      <c r="A88" s="7">
        <f t="shared" si="13"/>
        <v>7.599999999999989</v>
      </c>
      <c r="B88" s="4">
        <v>0</v>
      </c>
      <c r="C88" s="4">
        <v>1</v>
      </c>
      <c r="D88" s="4">
        <f t="shared" si="22"/>
        <v>3.4253341412493504E-2</v>
      </c>
      <c r="E88" s="13">
        <f t="shared" si="14"/>
        <v>2.2742562316108005E-3</v>
      </c>
      <c r="F88" s="4">
        <f t="shared" si="19"/>
        <v>-27.318646966996681</v>
      </c>
      <c r="G88" s="4">
        <f t="shared" si="20"/>
        <v>-0.84840518531045583</v>
      </c>
      <c r="H88" s="4">
        <f t="shared" si="15"/>
        <v>32.299736941437821</v>
      </c>
      <c r="I88" s="14">
        <f t="shared" si="12"/>
        <v>-0.57885611620526956</v>
      </c>
      <c r="J88" s="15">
        <f t="shared" si="16"/>
        <v>0.89338138788832278</v>
      </c>
      <c r="K88" s="4">
        <f t="shared" si="21"/>
        <v>51.186863324388241</v>
      </c>
      <c r="L88" s="4">
        <f t="shared" si="17"/>
        <v>1472.9810521415318</v>
      </c>
      <c r="M88" s="4">
        <f t="shared" si="18"/>
        <v>220.09999078245278</v>
      </c>
    </row>
    <row r="89" spans="1:13" x14ac:dyDescent="0.25">
      <c r="A89" s="7">
        <f t="shared" si="13"/>
        <v>7.6999999999999886</v>
      </c>
      <c r="B89" s="4">
        <v>0</v>
      </c>
      <c r="C89" s="4">
        <v>1</v>
      </c>
      <c r="D89" s="4">
        <f t="shared" si="22"/>
        <v>2.9117111328566744E-2</v>
      </c>
      <c r="E89" s="13">
        <f t="shared" si="14"/>
        <v>2.2741058232486769E-3</v>
      </c>
      <c r="F89" s="4">
        <f t="shared" si="19"/>
        <v>-26.027668894019772</v>
      </c>
      <c r="G89" s="4">
        <f t="shared" si="20"/>
        <v>-0.80831269857204258</v>
      </c>
      <c r="H89" s="4">
        <f t="shared" si="15"/>
        <v>29.696970052035844</v>
      </c>
      <c r="I89" s="14">
        <f t="shared" si="12"/>
        <v>-0.67960659851232896</v>
      </c>
      <c r="J89" s="15">
        <f t="shared" si="16"/>
        <v>0.82542072803708988</v>
      </c>
      <c r="K89" s="4">
        <f t="shared" si="21"/>
        <v>47.293013447503235</v>
      </c>
      <c r="L89" s="4">
        <f t="shared" si="17"/>
        <v>1475.2950269434366</v>
      </c>
      <c r="M89" s="4">
        <f t="shared" si="18"/>
        <v>221.96134000247162</v>
      </c>
    </row>
    <row r="90" spans="1:13" x14ac:dyDescent="0.25">
      <c r="A90" s="7">
        <f t="shared" si="13"/>
        <v>7.7999999999999883</v>
      </c>
      <c r="B90" s="4">
        <v>0</v>
      </c>
      <c r="C90" s="4">
        <v>1</v>
      </c>
      <c r="D90" s="4">
        <f t="shared" si="22"/>
        <v>2.4611941562505218E-2</v>
      </c>
      <c r="E90" s="13">
        <f t="shared" si="14"/>
        <v>2.2739756584818629E-3</v>
      </c>
      <c r="F90" s="4">
        <f t="shared" si="19"/>
        <v>-24.454133724672097</v>
      </c>
      <c r="G90" s="4">
        <f t="shared" ref="G90:G143" si="23">F90/32.2</f>
        <v>-0.75944514672894703</v>
      </c>
      <c r="H90" s="4">
        <f t="shared" si="15"/>
        <v>27.251556679568633</v>
      </c>
      <c r="I90" s="14">
        <f t="shared" ref="I90:I143" si="24">((H90*COS(J89)/(6378456+L89))-(32.2*COS(J89)/H90))</f>
        <v>-0.80140383985284347</v>
      </c>
      <c r="J90" s="15">
        <f t="shared" si="16"/>
        <v>0.74528034405180554</v>
      </c>
      <c r="K90" s="4">
        <f t="shared" ref="K90:K143" si="25">J90*180/3.1416</f>
        <v>42.701318413968991</v>
      </c>
      <c r="L90" s="4">
        <f t="shared" si="17"/>
        <v>1477.2975618174989</v>
      </c>
      <c r="M90" s="4">
        <f t="shared" si="18"/>
        <v>223.80967100441958</v>
      </c>
    </row>
    <row r="91" spans="1:13" x14ac:dyDescent="0.25">
      <c r="A91" s="7">
        <f t="shared" si="13"/>
        <v>7.8999999999999879</v>
      </c>
      <c r="B91" s="4">
        <v>0</v>
      </c>
      <c r="C91" s="4">
        <v>1</v>
      </c>
      <c r="D91" s="4">
        <f t="shared" si="22"/>
        <v>2.0724275890371367E-2</v>
      </c>
      <c r="E91" s="13">
        <f t="shared" si="14"/>
        <v>2.2738654497665815E-3</v>
      </c>
      <c r="F91" s="4">
        <f t="shared" si="19"/>
        <v>-22.504648818565361</v>
      </c>
      <c r="G91" s="4">
        <f t="shared" si="23"/>
        <v>-0.6989021372225267</v>
      </c>
      <c r="H91" s="4">
        <f t="shared" si="15"/>
        <v>25.001091797712096</v>
      </c>
      <c r="I91" s="14">
        <f t="shared" si="24"/>
        <v>-0.94650416125717429</v>
      </c>
      <c r="J91" s="15">
        <f t="shared" si="16"/>
        <v>0.65062992792608809</v>
      </c>
      <c r="K91" s="4">
        <f t="shared" si="25"/>
        <v>37.27826172227396</v>
      </c>
      <c r="L91" s="4">
        <f t="shared" si="17"/>
        <v>1478.993080514133</v>
      </c>
      <c r="M91" s="4">
        <f t="shared" si="18"/>
        <v>225.64699576072707</v>
      </c>
    </row>
    <row r="92" spans="1:13" x14ac:dyDescent="0.25">
      <c r="A92" s="7">
        <f t="shared" si="13"/>
        <v>7.9999999999999876</v>
      </c>
      <c r="B92" s="4">
        <v>0</v>
      </c>
      <c r="C92" s="4">
        <v>1</v>
      </c>
      <c r="D92" s="4">
        <f t="shared" si="22"/>
        <v>1.744189369575036E-2</v>
      </c>
      <c r="E92" s="13">
        <f t="shared" si="14"/>
        <v>2.2737749206496096E-3</v>
      </c>
      <c r="F92" s="4">
        <f t="shared" si="19"/>
        <v>-20.064774882727075</v>
      </c>
      <c r="G92" s="4">
        <f t="shared" si="23"/>
        <v>-0.6231296547430768</v>
      </c>
      <c r="H92" s="4">
        <f t="shared" si="15"/>
        <v>22.994614309439388</v>
      </c>
      <c r="I92" s="14">
        <f t="shared" si="24"/>
        <v>-1.1142414276128108</v>
      </c>
      <c r="J92" s="15">
        <f t="shared" si="16"/>
        <v>0.53920578516480699</v>
      </c>
      <c r="K92" s="4">
        <f t="shared" si="25"/>
        <v>30.894143535034775</v>
      </c>
      <c r="L92" s="4">
        <f t="shared" si="17"/>
        <v>1480.3858361598561</v>
      </c>
      <c r="M92" s="4">
        <f t="shared" si="18"/>
        <v>227.47668277869084</v>
      </c>
    </row>
    <row r="93" spans="1:13" x14ac:dyDescent="0.25">
      <c r="A93" s="7">
        <f t="shared" si="13"/>
        <v>8.0999999999999872</v>
      </c>
      <c r="B93" s="4">
        <v>0</v>
      </c>
      <c r="C93" s="4">
        <v>1</v>
      </c>
      <c r="D93" s="4">
        <f t="shared" si="22"/>
        <v>1.4754029720254207E-2</v>
      </c>
      <c r="E93" s="13">
        <f t="shared" si="14"/>
        <v>2.2737038536076505E-3</v>
      </c>
      <c r="F93" s="4">
        <f t="shared" si="19"/>
        <v>-17.00831866953374</v>
      </c>
      <c r="G93" s="4">
        <f t="shared" si="23"/>
        <v>-0.52820865433334585</v>
      </c>
      <c r="H93" s="4">
        <f t="shared" si="15"/>
        <v>21.293782442486012</v>
      </c>
      <c r="I93" s="14">
        <f t="shared" si="24"/>
        <v>-1.2976228288528187</v>
      </c>
      <c r="J93" s="15">
        <f t="shared" si="16"/>
        <v>0.40944350227952508</v>
      </c>
      <c r="K93" s="4">
        <f t="shared" si="25"/>
        <v>23.459329771554152</v>
      </c>
      <c r="L93" s="4">
        <f t="shared" si="17"/>
        <v>1481.4791752669162</v>
      </c>
      <c r="M93" s="4">
        <f t="shared" si="18"/>
        <v>229.30393790703297</v>
      </c>
    </row>
    <row r="94" spans="1:13" x14ac:dyDescent="0.25">
      <c r="A94" s="7">
        <f t="shared" si="13"/>
        <v>8.1999999999999869</v>
      </c>
      <c r="B94" s="4">
        <v>0</v>
      </c>
      <c r="C94" s="4">
        <v>1</v>
      </c>
      <c r="D94" s="4">
        <f t="shared" si="22"/>
        <v>1.2651745465981537E-2</v>
      </c>
      <c r="E94" s="13">
        <f t="shared" si="14"/>
        <v>2.2736521753655269E-3</v>
      </c>
      <c r="F94" s="4">
        <f t="shared" si="19"/>
        <v>-13.226170482640486</v>
      </c>
      <c r="G94" s="4">
        <f t="shared" si="23"/>
        <v>-0.41075063610684737</v>
      </c>
      <c r="H94" s="4">
        <f t="shared" si="15"/>
        <v>19.971165394221963</v>
      </c>
      <c r="I94" s="14">
        <f t="shared" si="24"/>
        <v>-1.4790509597650461</v>
      </c>
      <c r="J94" s="15">
        <f t="shared" si="16"/>
        <v>0.2615384063030205</v>
      </c>
      <c r="K94" s="4">
        <f t="shared" si="25"/>
        <v>14.985011820264734</v>
      </c>
      <c r="L94" s="4">
        <f t="shared" si="17"/>
        <v>1482.2742251457407</v>
      </c>
      <c r="M94" s="4">
        <f t="shared" si="18"/>
        <v>231.13597779803285</v>
      </c>
    </row>
    <row r="95" spans="1:13" x14ac:dyDescent="0.25">
      <c r="A95" s="7">
        <f t="shared" si="13"/>
        <v>8.2999999999999865</v>
      </c>
      <c r="B95" s="4">
        <v>0</v>
      </c>
      <c r="C95" s="4">
        <v>1</v>
      </c>
      <c r="D95" s="4">
        <f t="shared" si="22"/>
        <v>1.1128631616174009E-2</v>
      </c>
      <c r="E95" s="13">
        <f t="shared" si="14"/>
        <v>2.2736200696644535E-3</v>
      </c>
      <c r="F95" s="4">
        <f t="shared" si="19"/>
        <v>-8.6841976483081904</v>
      </c>
      <c r="G95" s="4">
        <f t="shared" si="23"/>
        <v>-0.26969557914000591</v>
      </c>
      <c r="H95" s="4">
        <f t="shared" si="15"/>
        <v>19.102745629391144</v>
      </c>
      <c r="I95" s="14">
        <f t="shared" si="24"/>
        <v>-1.6282963146433431</v>
      </c>
      <c r="J95" s="15">
        <f t="shared" si="16"/>
        <v>9.8708774838686175E-2</v>
      </c>
      <c r="K95" s="4">
        <f t="shared" si="25"/>
        <v>5.6555829739506978</v>
      </c>
      <c r="L95" s="4">
        <f t="shared" si="17"/>
        <v>1482.7681590084123</v>
      </c>
      <c r="M95" s="4">
        <f t="shared" si="18"/>
        <v>232.98129030411917</v>
      </c>
    </row>
    <row r="96" spans="1:13" x14ac:dyDescent="0.25">
      <c r="A96" s="7">
        <f t="shared" si="13"/>
        <v>8.3999999999999861</v>
      </c>
      <c r="B96" s="4">
        <v>0</v>
      </c>
      <c r="C96" s="4">
        <v>1</v>
      </c>
      <c r="D96" s="4">
        <f t="shared" si="22"/>
        <v>1.0181702484364142E-2</v>
      </c>
      <c r="E96" s="13">
        <f t="shared" si="14"/>
        <v>2.2736080573714113E-3</v>
      </c>
      <c r="F96" s="4">
        <f t="shared" si="19"/>
        <v>-3.5011144315745844</v>
      </c>
      <c r="G96" s="4">
        <f t="shared" si="23"/>
        <v>-0.10873026185014237</v>
      </c>
      <c r="H96" s="4">
        <f t="shared" si="15"/>
        <v>18.752634186233685</v>
      </c>
      <c r="I96" s="14">
        <f t="shared" si="24"/>
        <v>-1.708730787425516</v>
      </c>
      <c r="J96" s="15">
        <f t="shared" si="16"/>
        <v>-7.216430390386544E-2</v>
      </c>
      <c r="K96" s="4">
        <f t="shared" si="25"/>
        <v>-4.1347003764628791</v>
      </c>
      <c r="L96" s="4">
        <f t="shared" si="17"/>
        <v>1482.9529635167489</v>
      </c>
      <c r="M96" s="4">
        <f t="shared" si="18"/>
        <v>234.84742539647596</v>
      </c>
    </row>
    <row r="97" spans="1:13" x14ac:dyDescent="0.25">
      <c r="A97" s="7">
        <f t="shared" si="13"/>
        <v>8.4999999999999858</v>
      </c>
      <c r="B97" s="4">
        <v>0</v>
      </c>
      <c r="C97" s="4">
        <v>1</v>
      </c>
      <c r="D97" s="4">
        <f t="shared" si="22"/>
        <v>9.8118542006999029E-3</v>
      </c>
      <c r="E97" s="13">
        <f t="shared" si="14"/>
        <v>2.2736169399997092E-3</v>
      </c>
      <c r="F97" s="4">
        <f t="shared" si="19"/>
        <v>2.005732563415469</v>
      </c>
      <c r="G97" s="4">
        <f t="shared" si="23"/>
        <v>6.2289831161971079E-2</v>
      </c>
      <c r="H97" s="4">
        <f t="shared" si="15"/>
        <v>18.953207442575231</v>
      </c>
      <c r="I97" s="14">
        <f t="shared" si="24"/>
        <v>-1.6944961195345818</v>
      </c>
      <c r="J97" s="15">
        <f t="shared" si="16"/>
        <v>-0.24161391585732364</v>
      </c>
      <c r="K97" s="4">
        <f t="shared" si="25"/>
        <v>-13.843425278303494</v>
      </c>
      <c r="L97" s="4">
        <f t="shared" si="17"/>
        <v>1482.8163076967851</v>
      </c>
      <c r="M97" s="4">
        <f t="shared" si="18"/>
        <v>236.73781316370332</v>
      </c>
    </row>
    <row r="98" spans="1:13" x14ac:dyDescent="0.25">
      <c r="A98" s="7">
        <f t="shared" si="13"/>
        <v>8.5999999999999854</v>
      </c>
      <c r="B98" s="4">
        <v>0</v>
      </c>
      <c r="C98" s="4">
        <v>1</v>
      </c>
      <c r="D98" s="4">
        <f t="shared" si="22"/>
        <v>1.0022905860513633E-2</v>
      </c>
      <c r="E98" s="13">
        <f t="shared" si="14"/>
        <v>2.2736475651182432E-3</v>
      </c>
      <c r="F98" s="4">
        <f t="shared" si="19"/>
        <v>7.3817555919072912</v>
      </c>
      <c r="G98" s="4">
        <f t="shared" si="23"/>
        <v>0.22924706807165499</v>
      </c>
      <c r="H98" s="4">
        <f t="shared" si="15"/>
        <v>19.69138300176596</v>
      </c>
      <c r="I98" s="14">
        <f t="shared" si="24"/>
        <v>-1.5877315522187121</v>
      </c>
      <c r="J98" s="15">
        <f t="shared" si="16"/>
        <v>-0.40038707107919486</v>
      </c>
      <c r="K98" s="4">
        <f t="shared" si="25"/>
        <v>-22.940435699724684</v>
      </c>
      <c r="L98" s="4">
        <f t="shared" si="17"/>
        <v>1482.345152027033</v>
      </c>
      <c r="M98" s="4">
        <f t="shared" si="18"/>
        <v>238.64975405716285</v>
      </c>
    </row>
    <row r="99" spans="1:13" x14ac:dyDescent="0.25">
      <c r="A99" s="7">
        <f t="shared" si="13"/>
        <v>8.6999999999999851</v>
      </c>
      <c r="B99" s="4">
        <v>0</v>
      </c>
      <c r="C99" s="4">
        <v>1</v>
      </c>
      <c r="D99" s="4">
        <f t="shared" si="22"/>
        <v>1.0818984732291233E-2</v>
      </c>
      <c r="E99" s="13">
        <f t="shared" si="14"/>
        <v>2.2737005454705628E-3</v>
      </c>
      <c r="F99" s="4">
        <f t="shared" si="19"/>
        <v>12.202378191879239</v>
      </c>
      <c r="G99" s="4">
        <f t="shared" si="23"/>
        <v>0.37895584446829933</v>
      </c>
      <c r="H99" s="4">
        <f t="shared" si="15"/>
        <v>20.911620820953885</v>
      </c>
      <c r="I99" s="14">
        <f t="shared" si="24"/>
        <v>-1.4180271021937823</v>
      </c>
      <c r="J99" s="15">
        <f t="shared" si="16"/>
        <v>-0.54218978129857309</v>
      </c>
      <c r="K99" s="4">
        <f t="shared" si="25"/>
        <v>-31.065113519780734</v>
      </c>
      <c r="L99" s="4">
        <f t="shared" si="17"/>
        <v>1481.5300696836534</v>
      </c>
      <c r="M99" s="4">
        <f t="shared" si="18"/>
        <v>240.57552653258784</v>
      </c>
    </row>
    <row r="100" spans="1:13" x14ac:dyDescent="0.25">
      <c r="A100" s="7">
        <f t="shared" si="13"/>
        <v>8.7999999999999847</v>
      </c>
      <c r="B100" s="4">
        <v>0</v>
      </c>
      <c r="C100" s="4">
        <v>1</v>
      </c>
      <c r="D100" s="4">
        <f t="shared" si="22"/>
        <v>1.2201678562812479E-2</v>
      </c>
      <c r="E100" s="13">
        <f t="shared" si="14"/>
        <v>2.2737761260451603E-3</v>
      </c>
      <c r="F100" s="4">
        <f t="shared" si="19"/>
        <v>16.222723001620594</v>
      </c>
      <c r="G100" s="4">
        <f t="shared" si="23"/>
        <v>0.5038112733422544</v>
      </c>
      <c r="H100" s="4">
        <f t="shared" si="15"/>
        <v>22.533893121115945</v>
      </c>
      <c r="I100" s="14">
        <f t="shared" si="24"/>
        <v>-1.2240154334596123</v>
      </c>
      <c r="J100" s="15">
        <f t="shared" si="16"/>
        <v>-0.6645913246445343</v>
      </c>
      <c r="K100" s="4">
        <f t="shared" si="25"/>
        <v>-38.07818895977087</v>
      </c>
      <c r="L100" s="4">
        <f t="shared" si="17"/>
        <v>1480.3672916129194</v>
      </c>
      <c r="M100" s="4">
        <f t="shared" si="18"/>
        <v>242.50573650825339</v>
      </c>
    </row>
    <row r="101" spans="1:13" x14ac:dyDescent="0.25">
      <c r="A101" s="7">
        <f t="shared" si="13"/>
        <v>8.8999999999999844</v>
      </c>
      <c r="B101" s="4">
        <v>0</v>
      </c>
      <c r="C101" s="4">
        <v>1</v>
      </c>
      <c r="D101" s="4">
        <f t="shared" si="22"/>
        <v>1.4168735251081935E-2</v>
      </c>
      <c r="E101" s="13">
        <f t="shared" si="14"/>
        <v>2.2738742379209056E-3</v>
      </c>
      <c r="F101" s="4">
        <f t="shared" si="19"/>
        <v>19.402713829206814</v>
      </c>
      <c r="G101" s="4">
        <f t="shared" si="23"/>
        <v>0.60256875245983887</v>
      </c>
      <c r="H101" s="4">
        <f t="shared" si="15"/>
        <v>24.474164504036626</v>
      </c>
      <c r="I101" s="14">
        <f t="shared" si="24"/>
        <v>-1.0356539260720823</v>
      </c>
      <c r="J101" s="15">
        <f t="shared" si="16"/>
        <v>-0.7681567172517425</v>
      </c>
      <c r="K101" s="4">
        <f t="shared" si="25"/>
        <v>-44.012034983866073</v>
      </c>
      <c r="L101" s="4">
        <f t="shared" si="17"/>
        <v>1478.8578781399151</v>
      </c>
      <c r="M101" s="4">
        <f t="shared" si="18"/>
        <v>244.43226661422617</v>
      </c>
    </row>
    <row r="102" spans="1:13" x14ac:dyDescent="0.25">
      <c r="A102" s="7">
        <f t="shared" si="13"/>
        <v>8.999999999999984</v>
      </c>
      <c r="B102" s="4">
        <v>0</v>
      </c>
      <c r="C102" s="4">
        <v>1</v>
      </c>
      <c r="D102" s="4">
        <f t="shared" si="22"/>
        <v>1.6714489391855002E-2</v>
      </c>
      <c r="E102" s="13">
        <f t="shared" si="14"/>
        <v>2.2739946309913183E-3</v>
      </c>
      <c r="F102" s="4">
        <f t="shared" si="19"/>
        <v>21.834699411219024</v>
      </c>
      <c r="G102" s="4">
        <f t="shared" si="23"/>
        <v>0.67809625500680193</v>
      </c>
      <c r="H102" s="4">
        <f t="shared" si="15"/>
        <v>26.657634445158529</v>
      </c>
      <c r="I102" s="14">
        <f t="shared" si="24"/>
        <v>-0.86871633009690796</v>
      </c>
      <c r="J102" s="15">
        <f t="shared" si="16"/>
        <v>-0.85502835026143331</v>
      </c>
      <c r="K102" s="4">
        <f t="shared" si="25"/>
        <v>-48.989401275483189</v>
      </c>
      <c r="L102" s="4">
        <f t="shared" si="17"/>
        <v>1477.0056770566403</v>
      </c>
      <c r="M102" s="4">
        <f t="shared" si="18"/>
        <v>246.3494640190942</v>
      </c>
    </row>
    <row r="103" spans="1:13" x14ac:dyDescent="0.25">
      <c r="A103" s="7">
        <f t="shared" si="13"/>
        <v>9.0999999999999837</v>
      </c>
      <c r="B103" s="4">
        <v>0</v>
      </c>
      <c r="C103" s="4">
        <v>1</v>
      </c>
      <c r="D103" s="4">
        <f t="shared" si="22"/>
        <v>1.9830952501471009E-2</v>
      </c>
      <c r="E103" s="13">
        <f t="shared" si="14"/>
        <v>2.2741369866590812E-3</v>
      </c>
      <c r="F103" s="4">
        <f t="shared" si="19"/>
        <v>23.659225866937089</v>
      </c>
      <c r="G103" s="4">
        <f t="shared" si="23"/>
        <v>0.73475856729618283</v>
      </c>
      <c r="H103" s="4">
        <f t="shared" si="15"/>
        <v>29.023557031852238</v>
      </c>
      <c r="I103" s="14">
        <f t="shared" si="24"/>
        <v>-0.72801071592290512</v>
      </c>
      <c r="J103" s="15">
        <f t="shared" si="16"/>
        <v>-0.92782942185372386</v>
      </c>
      <c r="K103" s="4">
        <f t="shared" si="25"/>
        <v>-53.160585667707636</v>
      </c>
      <c r="L103" s="4">
        <f t="shared" si="17"/>
        <v>1474.8155898602918</v>
      </c>
      <c r="M103" s="4">
        <f t="shared" si="18"/>
        <v>248.25398146459111</v>
      </c>
    </row>
    <row r="104" spans="1:13" x14ac:dyDescent="0.25">
      <c r="A104" s="7">
        <f t="shared" si="13"/>
        <v>9.1999999999999833</v>
      </c>
      <c r="B104" s="4">
        <v>0</v>
      </c>
      <c r="C104" s="4">
        <v>1</v>
      </c>
      <c r="D104" s="4">
        <f t="shared" si="22"/>
        <v>2.3508711088439362E-2</v>
      </c>
      <c r="E104" s="13">
        <f t="shared" si="14"/>
        <v>2.2743009817461088E-3</v>
      </c>
      <c r="F104" s="4">
        <f t="shared" si="19"/>
        <v>25.013336645270289</v>
      </c>
      <c r="G104" s="4">
        <f t="shared" si="23"/>
        <v>0.77681169705808351</v>
      </c>
      <c r="H104" s="4">
        <f t="shared" si="15"/>
        <v>31.524890696379266</v>
      </c>
      <c r="I104" s="14">
        <f t="shared" si="24"/>
        <v>-0.61240950655938553</v>
      </c>
      <c r="J104" s="15">
        <f t="shared" si="16"/>
        <v>-0.98907037250966245</v>
      </c>
      <c r="K104" s="4">
        <f t="shared" si="25"/>
        <v>-56.669425468468063</v>
      </c>
      <c r="L104" s="4">
        <f t="shared" si="17"/>
        <v>1472.2925885214017</v>
      </c>
      <c r="M104" s="4">
        <f t="shared" si="18"/>
        <v>250.14412737910286</v>
      </c>
    </row>
    <row r="105" spans="1:13" x14ac:dyDescent="0.25">
      <c r="A105" s="7">
        <f t="shared" si="13"/>
        <v>9.2999999999999829</v>
      </c>
      <c r="B105" s="4">
        <v>0</v>
      </c>
      <c r="C105" s="4">
        <v>1</v>
      </c>
      <c r="D105" s="4">
        <f t="shared" si="22"/>
        <v>2.773741859727261E-2</v>
      </c>
      <c r="E105" s="13">
        <f t="shared" si="14"/>
        <v>2.2744863146215038E-3</v>
      </c>
      <c r="F105" s="4">
        <f t="shared" si="19"/>
        <v>26.010455517091746</v>
      </c>
      <c r="G105" s="4">
        <f t="shared" si="23"/>
        <v>0.80777812164881191</v>
      </c>
      <c r="H105" s="4">
        <f t="shared" si="15"/>
        <v>34.125936248088443</v>
      </c>
      <c r="I105" s="14">
        <f t="shared" si="24"/>
        <v>-0.51845408874842258</v>
      </c>
      <c r="J105" s="15">
        <f t="shared" si="16"/>
        <v>-1.0409157813845047</v>
      </c>
      <c r="K105" s="4">
        <f t="shared" si="25"/>
        <v>-59.639941637767649</v>
      </c>
      <c r="L105" s="4">
        <f t="shared" si="17"/>
        <v>1469.4413135153293</v>
      </c>
      <c r="M105" s="4">
        <f t="shared" si="18"/>
        <v>252.01923433280768</v>
      </c>
    </row>
    <row r="106" spans="1:13" x14ac:dyDescent="0.25">
      <c r="A106" s="7">
        <f t="shared" si="13"/>
        <v>9.3999999999999826</v>
      </c>
      <c r="B106" s="4">
        <v>0</v>
      </c>
      <c r="C106" s="4">
        <v>1</v>
      </c>
      <c r="D106" s="4">
        <f t="shared" si="22"/>
        <v>3.2505990287141504E-2</v>
      </c>
      <c r="E106" s="13">
        <f t="shared" si="14"/>
        <v>2.2746927108344625E-3</v>
      </c>
      <c r="F106" s="4">
        <f t="shared" si="19"/>
        <v>26.737639087651118</v>
      </c>
      <c r="G106" s="4">
        <f t="shared" si="23"/>
        <v>0.83036146234941355</v>
      </c>
      <c r="H106" s="4">
        <f t="shared" si="15"/>
        <v>36.799700156853554</v>
      </c>
      <c r="I106" s="14">
        <f t="shared" si="24"/>
        <v>-0.44225217552761004</v>
      </c>
      <c r="J106" s="15">
        <f t="shared" si="16"/>
        <v>-1.0851409989372658</v>
      </c>
      <c r="K106" s="4">
        <f t="shared" si="25"/>
        <v>-62.173854026199344</v>
      </c>
      <c r="L106" s="4">
        <f t="shared" si="17"/>
        <v>1466.2659871621161</v>
      </c>
      <c r="M106" s="4">
        <f t="shared" si="18"/>
        <v>253.87920257633559</v>
      </c>
    </row>
    <row r="107" spans="1:13" x14ac:dyDescent="0.25">
      <c r="A107" s="7">
        <f t="shared" si="13"/>
        <v>9.4999999999999822</v>
      </c>
      <c r="B107" s="4">
        <v>0</v>
      </c>
      <c r="C107" s="4">
        <v>1</v>
      </c>
      <c r="D107" s="4">
        <f t="shared" si="22"/>
        <v>3.7802647708899698E-2</v>
      </c>
      <c r="E107" s="13">
        <f t="shared" si="14"/>
        <v>2.2749199200521172E-3</v>
      </c>
      <c r="F107" s="4">
        <f t="shared" si="19"/>
        <v>27.259444266657887</v>
      </c>
      <c r="G107" s="4">
        <f t="shared" si="23"/>
        <v>0.8465665921322324</v>
      </c>
      <c r="H107" s="4">
        <f t="shared" si="15"/>
        <v>39.525644583519345</v>
      </c>
      <c r="I107" s="14">
        <f t="shared" si="24"/>
        <v>-0.38027108279924227</v>
      </c>
      <c r="J107" s="15">
        <f t="shared" si="16"/>
        <v>-1.12316810721719</v>
      </c>
      <c r="K107" s="4">
        <f t="shared" si="25"/>
        <v>-64.352641742772533</v>
      </c>
      <c r="L107" s="4">
        <f t="shared" si="17"/>
        <v>1462.7704607366602</v>
      </c>
      <c r="M107" s="4">
        <f t="shared" si="18"/>
        <v>255.72421227993263</v>
      </c>
    </row>
    <row r="108" spans="1:13" x14ac:dyDescent="0.25">
      <c r="A108" s="7">
        <f t="shared" si="13"/>
        <v>9.5999999999999819</v>
      </c>
      <c r="B108" s="4">
        <v>0</v>
      </c>
      <c r="C108" s="4">
        <v>1</v>
      </c>
      <c r="D108" s="4">
        <f t="shared" si="22"/>
        <v>4.3614907804319911E-2</v>
      </c>
      <c r="E108" s="13">
        <f t="shared" si="14"/>
        <v>2.2751677103751019E-3</v>
      </c>
      <c r="F108" s="4">
        <f t="shared" si="19"/>
        <v>27.623133977815904</v>
      </c>
      <c r="G108" s="4">
        <f t="shared" si="23"/>
        <v>0.85786130365887892</v>
      </c>
      <c r="H108" s="4">
        <f t="shared" si="15"/>
        <v>42.287957981300934</v>
      </c>
      <c r="I108" s="14">
        <f t="shared" si="24"/>
        <v>-0.32957281153442131</v>
      </c>
      <c r="J108" s="15">
        <f t="shared" si="16"/>
        <v>-1.1561253883706322</v>
      </c>
      <c r="K108" s="4">
        <f t="shared" si="25"/>
        <v>-66.240950441403683</v>
      </c>
      <c r="L108" s="4">
        <f t="shared" si="17"/>
        <v>1458.9583019215104</v>
      </c>
      <c r="M108" s="4">
        <f t="shared" si="18"/>
        <v>257.55455625589951</v>
      </c>
    </row>
    <row r="109" spans="1:13" x14ac:dyDescent="0.25">
      <c r="A109" s="7">
        <f t="shared" si="13"/>
        <v>9.6999999999999815</v>
      </c>
      <c r="B109" s="4">
        <v>0</v>
      </c>
      <c r="C109" s="4">
        <v>1</v>
      </c>
      <c r="D109" s="4">
        <f t="shared" si="22"/>
        <v>4.9929563228300292E-2</v>
      </c>
      <c r="E109" s="13">
        <f t="shared" si="14"/>
        <v>2.2754358626301098E-3</v>
      </c>
      <c r="F109" s="4">
        <f t="shared" si="19"/>
        <v>27.863284101451576</v>
      </c>
      <c r="G109" s="4">
        <f t="shared" si="23"/>
        <v>0.86531938203265757</v>
      </c>
      <c r="H109" s="4">
        <f t="shared" si="15"/>
        <v>45.074286391446094</v>
      </c>
      <c r="I109" s="14">
        <f t="shared" si="24"/>
        <v>-0.28781133147456772</v>
      </c>
      <c r="J109" s="15">
        <f t="shared" si="16"/>
        <v>-1.184906521518089</v>
      </c>
      <c r="K109" s="4">
        <f t="shared" si="25"/>
        <v>-67.889984044199139</v>
      </c>
      <c r="L109" s="4">
        <f t="shared" si="17"/>
        <v>1454.8328826136942</v>
      </c>
      <c r="M109" s="4">
        <f t="shared" si="18"/>
        <v>259.37054867650011</v>
      </c>
    </row>
    <row r="110" spans="1:13" x14ac:dyDescent="0.25">
      <c r="A110" s="7">
        <f t="shared" si="13"/>
        <v>9.7999999999999812</v>
      </c>
      <c r="B110" s="4">
        <v>0</v>
      </c>
      <c r="C110" s="4">
        <v>1</v>
      </c>
      <c r="D110" s="4">
        <f t="shared" si="22"/>
        <v>5.6732672343745301E-2</v>
      </c>
      <c r="E110" s="13">
        <f t="shared" si="14"/>
        <v>2.275724165533846E-3</v>
      </c>
      <c r="F110" s="4">
        <f t="shared" si="19"/>
        <v>28.005345250963135</v>
      </c>
      <c r="G110" s="4">
        <f t="shared" si="23"/>
        <v>0.86973121897401029</v>
      </c>
      <c r="H110" s="4">
        <f t="shared" si="15"/>
        <v>47.874820916542404</v>
      </c>
      <c r="I110" s="14">
        <f t="shared" si="24"/>
        <v>-0.25314807119982347</v>
      </c>
      <c r="J110" s="15">
        <f t="shared" si="16"/>
        <v>-1.2102213286380712</v>
      </c>
      <c r="K110" s="4">
        <f t="shared" si="25"/>
        <v>-69.340412259629758</v>
      </c>
      <c r="L110" s="4">
        <f t="shared" si="17"/>
        <v>1450.3974533254461</v>
      </c>
      <c r="M110" s="4">
        <f t="shared" si="18"/>
        <v>261.17247869924279</v>
      </c>
    </row>
    <row r="111" spans="1:13" x14ac:dyDescent="0.25">
      <c r="A111" s="7">
        <f t="shared" si="13"/>
        <v>9.8999999999999808</v>
      </c>
      <c r="B111" s="4">
        <v>0</v>
      </c>
      <c r="C111" s="4">
        <v>1</v>
      </c>
      <c r="D111" s="4">
        <f t="shared" si="22"/>
        <v>6.4009564004699995E-2</v>
      </c>
      <c r="E111" s="13">
        <f t="shared" si="14"/>
        <v>2.276032411894089E-3</v>
      </c>
      <c r="F111" s="4">
        <f t="shared" si="19"/>
        <v>28.068242443510826</v>
      </c>
      <c r="G111" s="4">
        <f t="shared" si="23"/>
        <v>0.87168454793511874</v>
      </c>
      <c r="H111" s="4">
        <f t="shared" si="15"/>
        <v>50.681645160893488</v>
      </c>
      <c r="I111" s="14">
        <f t="shared" si="24"/>
        <v>-0.22415244072720775</v>
      </c>
      <c r="J111" s="15">
        <f t="shared" si="16"/>
        <v>-1.232636572710792</v>
      </c>
      <c r="K111" s="4">
        <f t="shared" si="25"/>
        <v>-70.624708138509845</v>
      </c>
      <c r="L111" s="4">
        <f t="shared" si="17"/>
        <v>1445.655201629399</v>
      </c>
      <c r="M111" s="4">
        <f t="shared" si="18"/>
        <v>262.96058954968953</v>
      </c>
    </row>
    <row r="112" spans="1:13" x14ac:dyDescent="0.25">
      <c r="A112" s="7">
        <f t="shared" si="13"/>
        <v>9.9999999999999805</v>
      </c>
      <c r="B112" s="4">
        <v>0</v>
      </c>
      <c r="C112" s="4">
        <v>1</v>
      </c>
      <c r="D112" s="4">
        <f t="shared" si="22"/>
        <v>7.1744856812889862E-2</v>
      </c>
      <c r="E112" s="13">
        <f t="shared" si="14"/>
        <v>2.2763603957463266E-3</v>
      </c>
      <c r="F112" s="4">
        <f t="shared" si="19"/>
        <v>28.066225511889648</v>
      </c>
      <c r="G112" s="4">
        <f t="shared" si="23"/>
        <v>0.87162191030713188</v>
      </c>
      <c r="H112" s="4">
        <f t="shared" si="15"/>
        <v>53.488267712082454</v>
      </c>
      <c r="I112" s="14">
        <f t="shared" si="24"/>
        <v>-0.19971208844259902</v>
      </c>
      <c r="J112" s="15">
        <f t="shared" si="16"/>
        <v>-1.2526077815550518</v>
      </c>
      <c r="K112" s="4">
        <f t="shared" si="25"/>
        <v>-71.768971441274928</v>
      </c>
      <c r="L112" s="4">
        <f t="shared" si="17"/>
        <v>1440.6092962103592</v>
      </c>
      <c r="M112" s="4">
        <f t="shared" si="18"/>
        <v>264.73507153903159</v>
      </c>
    </row>
    <row r="113" spans="1:13" x14ac:dyDescent="0.25">
      <c r="A113" s="7">
        <f t="shared" si="13"/>
        <v>10.09999999999998</v>
      </c>
      <c r="B113" s="4">
        <v>0</v>
      </c>
      <c r="C113" s="4">
        <v>1</v>
      </c>
      <c r="D113" s="4">
        <f t="shared" si="22"/>
        <v>7.9922490729984877E-2</v>
      </c>
      <c r="E113" s="13">
        <f t="shared" si="14"/>
        <v>2.2767079102537831E-3</v>
      </c>
      <c r="F113" s="4">
        <f t="shared" si="19"/>
        <v>28.01017440620657</v>
      </c>
      <c r="G113" s="4">
        <f t="shared" si="23"/>
        <v>0.8698811927393344</v>
      </c>
      <c r="H113" s="4">
        <f t="shared" si="15"/>
        <v>56.289285152703108</v>
      </c>
      <c r="I113" s="14">
        <f t="shared" si="24"/>
        <v>-0.17895952065433737</v>
      </c>
      <c r="J113" s="15">
        <f t="shared" si="16"/>
        <v>-1.2705037336204856</v>
      </c>
      <c r="K113" s="4">
        <f t="shared" si="25"/>
        <v>-72.794331567254716</v>
      </c>
      <c r="L113" s="4">
        <f t="shared" si="17"/>
        <v>1435.26291917257</v>
      </c>
      <c r="M113" s="4">
        <f t="shared" si="18"/>
        <v>266.49606239642503</v>
      </c>
    </row>
    <row r="114" spans="1:13" x14ac:dyDescent="0.25">
      <c r="A114" s="7">
        <f t="shared" si="13"/>
        <v>10.19999999999998</v>
      </c>
      <c r="B114" s="4">
        <v>0</v>
      </c>
      <c r="C114" s="4">
        <v>1</v>
      </c>
      <c r="D114" s="4">
        <f t="shared" si="22"/>
        <v>8.8525768612037162E-2</v>
      </c>
      <c r="E114" s="13">
        <f t="shared" si="14"/>
        <v>2.277074746202876E-3</v>
      </c>
      <c r="F114" s="4">
        <f t="shared" si="19"/>
        <v>27.908519640113632</v>
      </c>
      <c r="G114" s="4">
        <f t="shared" si="23"/>
        <v>0.86672421242588915</v>
      </c>
      <c r="H114" s="4">
        <f t="shared" si="15"/>
        <v>59.080137116714468</v>
      </c>
      <c r="I114" s="14">
        <f t="shared" si="24"/>
        <v>-0.16121474291809301</v>
      </c>
      <c r="J114" s="15">
        <f t="shared" si="16"/>
        <v>-1.2866252079122948</v>
      </c>
      <c r="K114" s="4">
        <f t="shared" si="25"/>
        <v>-73.718021843714382</v>
      </c>
      <c r="L114" s="4">
        <f t="shared" si="17"/>
        <v>1429.6192891865242</v>
      </c>
      <c r="M114" s="4">
        <f t="shared" si="18"/>
        <v>268.24365119185165</v>
      </c>
    </row>
    <row r="115" spans="1:13" x14ac:dyDescent="0.25">
      <c r="A115" s="7">
        <f t="shared" si="13"/>
        <v>10.299999999999979</v>
      </c>
      <c r="B115" s="4">
        <v>0</v>
      </c>
      <c r="C115" s="4">
        <v>1</v>
      </c>
      <c r="D115" s="4">
        <f t="shared" si="22"/>
        <v>9.7537405444129657E-2</v>
      </c>
      <c r="E115" s="13">
        <f t="shared" si="14"/>
        <v>2.2774606909534518E-3</v>
      </c>
      <c r="F115" s="4">
        <f t="shared" si="19"/>
        <v>27.767894228697756</v>
      </c>
      <c r="G115" s="4">
        <f t="shared" si="23"/>
        <v>0.86235696362415382</v>
      </c>
      <c r="H115" s="4">
        <f t="shared" si="15"/>
        <v>61.856926539584244</v>
      </c>
      <c r="I115" s="14">
        <f t="shared" si="24"/>
        <v>-0.14594138187093908</v>
      </c>
      <c r="J115" s="15">
        <f t="shared" si="16"/>
        <v>-1.3012193460993888</v>
      </c>
      <c r="K115" s="4">
        <f t="shared" si="25"/>
        <v>-74.554202412111664</v>
      </c>
      <c r="L115" s="4">
        <f t="shared" si="17"/>
        <v>1423.6816776392025</v>
      </c>
      <c r="M115" s="4">
        <f t="shared" si="18"/>
        <v>269.97788379515112</v>
      </c>
    </row>
    <row r="116" spans="1:13" x14ac:dyDescent="0.25">
      <c r="A116" s="7">
        <f t="shared" si="13"/>
        <v>10.399999999999979</v>
      </c>
      <c r="B116" s="4">
        <v>0</v>
      </c>
      <c r="C116" s="4">
        <v>1</v>
      </c>
      <c r="D116" s="4">
        <f t="shared" si="22"/>
        <v>0.106939583397907</v>
      </c>
      <c r="E116" s="13">
        <f t="shared" si="14"/>
        <v>2.2778655277333427E-3</v>
      </c>
      <c r="F116" s="4">
        <f t="shared" si="19"/>
        <v>27.593598708825745</v>
      </c>
      <c r="G116" s="4">
        <f t="shared" si="23"/>
        <v>0.85694405928030259</v>
      </c>
      <c r="H116" s="4">
        <f t="shared" si="15"/>
        <v>64.616286410466813</v>
      </c>
      <c r="I116" s="14">
        <f t="shared" si="24"/>
        <v>-0.13271343710965153</v>
      </c>
      <c r="J116" s="15">
        <f t="shared" si="16"/>
        <v>-1.3144906898103539</v>
      </c>
      <c r="K116" s="4">
        <f t="shared" si="25"/>
        <v>-75.314592617094377</v>
      </c>
      <c r="L116" s="4">
        <f t="shared" si="17"/>
        <v>1417.4534194870366</v>
      </c>
      <c r="M116" s="4">
        <f t="shared" si="18"/>
        <v>271.69876876654621</v>
      </c>
    </row>
    <row r="117" spans="1:13" x14ac:dyDescent="0.25">
      <c r="A117" s="7">
        <f t="shared" si="13"/>
        <v>10.499999999999979</v>
      </c>
      <c r="B117" s="4">
        <v>0</v>
      </c>
      <c r="C117" s="4">
        <v>1</v>
      </c>
      <c r="D117" s="4">
        <f t="shared" si="22"/>
        <v>0.11671401116713186</v>
      </c>
      <c r="E117" s="13">
        <f t="shared" si="14"/>
        <v>2.2782890351930626E-3</v>
      </c>
      <c r="F117" s="4">
        <f t="shared" si="19"/>
        <v>27.389935628530559</v>
      </c>
      <c r="G117" s="4">
        <f t="shared" si="23"/>
        <v>0.85061911889846453</v>
      </c>
      <c r="H117" s="4">
        <f t="shared" si="15"/>
        <v>67.355279973319867</v>
      </c>
      <c r="I117" s="14">
        <f t="shared" si="24"/>
        <v>-0.12119015737894338</v>
      </c>
      <c r="J117" s="15">
        <f t="shared" si="16"/>
        <v>-1.3266097055482482</v>
      </c>
      <c r="K117" s="4">
        <f t="shared" si="25"/>
        <v>-76.008959446996656</v>
      </c>
      <c r="L117" s="4">
        <f t="shared" si="17"/>
        <v>1410.9379201067329</v>
      </c>
      <c r="M117" s="4">
        <f t="shared" si="18"/>
        <v>273.40628310853759</v>
      </c>
    </row>
    <row r="118" spans="1:13" x14ac:dyDescent="0.25">
      <c r="A118" s="7">
        <f t="shared" si="13"/>
        <v>10.599999999999978</v>
      </c>
      <c r="B118" s="4">
        <v>0</v>
      </c>
      <c r="C118" s="4">
        <v>1</v>
      </c>
      <c r="D118" s="4">
        <f t="shared" si="22"/>
        <v>0.12684198631433349</v>
      </c>
      <c r="E118" s="13">
        <f t="shared" si="14"/>
        <v>2.2787309871573217E-3</v>
      </c>
      <c r="F118" s="4">
        <f t="shared" si="19"/>
        <v>27.160452313848392</v>
      </c>
      <c r="G118" s="4">
        <f t="shared" si="23"/>
        <v>0.84349230788349039</v>
      </c>
      <c r="H118" s="4">
        <f t="shared" si="15"/>
        <v>70.071325204704706</v>
      </c>
      <c r="I118" s="14">
        <f t="shared" si="24"/>
        <v>-0.11109703320605238</v>
      </c>
      <c r="J118" s="15">
        <f t="shared" si="16"/>
        <v>-1.3377194088688535</v>
      </c>
      <c r="K118" s="4">
        <f t="shared" si="25"/>
        <v>-76.645497070407956</v>
      </c>
      <c r="L118" s="4">
        <f t="shared" si="17"/>
        <v>1404.1386591181315</v>
      </c>
      <c r="M118" s="4">
        <f t="shared" si="18"/>
        <v>275.10037760658628</v>
      </c>
    </row>
    <row r="119" spans="1:13" x14ac:dyDescent="0.25">
      <c r="A119" s="7">
        <f t="shared" si="13"/>
        <v>10.699999999999978</v>
      </c>
      <c r="B119" s="4">
        <v>0</v>
      </c>
      <c r="C119" s="4">
        <v>1</v>
      </c>
      <c r="D119" s="4">
        <f t="shared" si="22"/>
        <v>0.13730445958154555</v>
      </c>
      <c r="E119" s="13">
        <f t="shared" si="14"/>
        <v>2.2791911525259162E-3</v>
      </c>
      <c r="F119" s="4">
        <f t="shared" si="19"/>
        <v>26.908118671042736</v>
      </c>
      <c r="G119" s="4">
        <f t="shared" si="23"/>
        <v>0.83565585934915321</v>
      </c>
      <c r="H119" s="4">
        <f t="shared" si="15"/>
        <v>72.762137071808979</v>
      </c>
      <c r="I119" s="14">
        <f t="shared" si="24"/>
        <v>-0.1022113655800295</v>
      </c>
      <c r="J119" s="15">
        <f t="shared" si="16"/>
        <v>-1.3479405454268565</v>
      </c>
      <c r="K119" s="4">
        <f t="shared" si="25"/>
        <v>-77.231123687558622</v>
      </c>
      <c r="L119" s="4">
        <f t="shared" si="17"/>
        <v>1397.0591919089848</v>
      </c>
      <c r="M119" s="4">
        <f t="shared" si="18"/>
        <v>276.78098164894266</v>
      </c>
    </row>
    <row r="120" spans="1:13" x14ac:dyDescent="0.25">
      <c r="A120" s="7">
        <f t="shared" si="13"/>
        <v>10.799999999999978</v>
      </c>
      <c r="B120" s="4">
        <v>0</v>
      </c>
      <c r="C120" s="4">
        <v>1</v>
      </c>
      <c r="D120" s="4">
        <f t="shared" si="22"/>
        <v>0.14808210028910926</v>
      </c>
      <c r="E120" s="13">
        <f t="shared" si="14"/>
        <v>2.2796692952883873E-3</v>
      </c>
      <c r="F120" s="4">
        <f t="shared" si="19"/>
        <v>26.635458569753407</v>
      </c>
      <c r="G120" s="4">
        <f t="shared" si="23"/>
        <v>0.82718815434016779</v>
      </c>
      <c r="H120" s="4">
        <f t="shared" si="15"/>
        <v>75.425682928784326</v>
      </c>
      <c r="I120" s="14">
        <f t="shared" si="24"/>
        <v>-9.4351254226448592E-2</v>
      </c>
      <c r="J120" s="15">
        <f t="shared" si="16"/>
        <v>-1.3573756708495013</v>
      </c>
      <c r="K120" s="4">
        <f t="shared" si="25"/>
        <v>-77.771715289314443</v>
      </c>
      <c r="L120" s="4">
        <f t="shared" si="17"/>
        <v>1389.7031494094306</v>
      </c>
      <c r="M120" s="4">
        <f t="shared" si="18"/>
        <v>278.44800750281735</v>
      </c>
    </row>
    <row r="121" spans="1:13" x14ac:dyDescent="0.25">
      <c r="A121" s="7">
        <f t="shared" si="13"/>
        <v>10.899999999999977</v>
      </c>
      <c r="B121" s="4">
        <v>0</v>
      </c>
      <c r="C121" s="4">
        <v>1</v>
      </c>
      <c r="D121" s="4">
        <f t="shared" si="22"/>
        <v>0.15915536207980585</v>
      </c>
      <c r="E121" s="13">
        <f t="shared" si="14"/>
        <v>2.2801651746255877E-3</v>
      </c>
      <c r="F121" s="4">
        <f t="shared" si="19"/>
        <v>26.344647753468312</v>
      </c>
      <c r="G121" s="4">
        <f t="shared" si="23"/>
        <v>0.81815676253007175</v>
      </c>
      <c r="H121" s="4">
        <f t="shared" si="15"/>
        <v>78.060147704131154</v>
      </c>
      <c r="I121" s="14">
        <f t="shared" si="24"/>
        <v>-8.7367146166795986E-2</v>
      </c>
      <c r="J121" s="15">
        <f t="shared" si="16"/>
        <v>-1.366112385466181</v>
      </c>
      <c r="K121" s="4">
        <f t="shared" si="25"/>
        <v>-78.272290993096689</v>
      </c>
      <c r="L121" s="4">
        <f t="shared" si="17"/>
        <v>1382.074236529422</v>
      </c>
      <c r="M121" s="4">
        <f t="shared" si="18"/>
        <v>280.10135406816528</v>
      </c>
    </row>
    <row r="122" spans="1:13" x14ac:dyDescent="0.25">
      <c r="A122" s="7">
        <f t="shared" si="13"/>
        <v>10.999999999999977</v>
      </c>
      <c r="B122" s="4">
        <v>0</v>
      </c>
      <c r="C122" s="4">
        <v>1</v>
      </c>
      <c r="D122" s="4">
        <f t="shared" si="22"/>
        <v>0.17050454837114687</v>
      </c>
      <c r="E122" s="13">
        <f t="shared" si="14"/>
        <v>2.2806785450777364E-3</v>
      </c>
      <c r="F122" s="4">
        <f t="shared" si="19"/>
        <v>26.037587390487452</v>
      </c>
      <c r="G122" s="4">
        <f t="shared" si="23"/>
        <v>0.8086207264126537</v>
      </c>
      <c r="H122" s="4">
        <f t="shared" si="15"/>
        <v>80.663906443179897</v>
      </c>
      <c r="I122" s="14">
        <f t="shared" si="24"/>
        <v>-8.1135308478620771E-2</v>
      </c>
      <c r="J122" s="15">
        <f t="shared" si="16"/>
        <v>-1.3742259163140431</v>
      </c>
      <c r="K122" s="4">
        <f t="shared" si="25"/>
        <v>-78.737160980560148</v>
      </c>
      <c r="L122" s="4">
        <f t="shared" si="17"/>
        <v>1374.1762295732906</v>
      </c>
      <c r="M122" s="4">
        <f t="shared" si="18"/>
        <v>281.74091015065892</v>
      </c>
    </row>
    <row r="123" spans="1:13" x14ac:dyDescent="0.25">
      <c r="A123" s="7">
        <f t="shared" si="13"/>
        <v>11.099999999999977</v>
      </c>
      <c r="B123" s="4">
        <v>0</v>
      </c>
      <c r="C123" s="4">
        <v>1</v>
      </c>
      <c r="D123" s="4">
        <f t="shared" si="22"/>
        <v>0.18210987696431311</v>
      </c>
      <c r="E123" s="13">
        <f t="shared" si="14"/>
        <v>2.281209156763287E-3</v>
      </c>
      <c r="F123" s="4">
        <f t="shared" si="19"/>
        <v>25.715959737636755</v>
      </c>
      <c r="G123" s="4">
        <f t="shared" si="23"/>
        <v>0.79863228998871905</v>
      </c>
      <c r="H123" s="4">
        <f t="shared" si="15"/>
        <v>83.235502416943575</v>
      </c>
      <c r="I123" s="14">
        <f t="shared" si="24"/>
        <v>-7.5552754381370255E-2</v>
      </c>
      <c r="J123" s="15">
        <f t="shared" si="16"/>
        <v>-1.3817811917521801</v>
      </c>
      <c r="K123" s="4">
        <f t="shared" si="25"/>
        <v>-79.170045363952255</v>
      </c>
      <c r="L123" s="4">
        <f t="shared" si="17"/>
        <v>1366.0129728725087</v>
      </c>
      <c r="M123" s="4">
        <f t="shared" si="18"/>
        <v>283.36655730276539</v>
      </c>
    </row>
    <row r="124" spans="1:13" x14ac:dyDescent="0.25">
      <c r="A124" s="7">
        <f t="shared" si="13"/>
        <v>11.199999999999976</v>
      </c>
      <c r="B124" s="4">
        <v>0</v>
      </c>
      <c r="C124" s="4">
        <v>1</v>
      </c>
      <c r="D124" s="4">
        <f t="shared" si="22"/>
        <v>0.19395154332977849</v>
      </c>
      <c r="E124" s="13">
        <f t="shared" si="14"/>
        <v>2.2817567556364694E-3</v>
      </c>
      <c r="F124" s="4">
        <f t="shared" si="19"/>
        <v>25.381270555621178</v>
      </c>
      <c r="G124" s="4">
        <f t="shared" si="23"/>
        <v>0.78823821601307997</v>
      </c>
      <c r="H124" s="4">
        <f t="shared" si="15"/>
        <v>85.773629472505689</v>
      </c>
      <c r="I124" s="14">
        <f t="shared" si="24"/>
        <v>-7.0533273211559513E-2</v>
      </c>
      <c r="J124" s="15">
        <f t="shared" si="16"/>
        <v>-1.388834519073336</v>
      </c>
      <c r="K124" s="4">
        <f t="shared" si="25"/>
        <v>-79.574170305958901</v>
      </c>
      <c r="L124" s="4">
        <f t="shared" si="17"/>
        <v>1357.5883748235524</v>
      </c>
      <c r="M124" s="4">
        <f t="shared" si="18"/>
        <v>284.97817228233936</v>
      </c>
    </row>
    <row r="125" spans="1:13" x14ac:dyDescent="0.25">
      <c r="A125" s="7">
        <f t="shared" si="13"/>
        <v>11.299999999999976</v>
      </c>
      <c r="B125" s="4">
        <v>0</v>
      </c>
      <c r="C125" s="4">
        <v>1</v>
      </c>
      <c r="D125" s="4">
        <f t="shared" si="22"/>
        <v>0.20600978215122148</v>
      </c>
      <c r="E125" s="13">
        <f t="shared" si="14"/>
        <v>2.2823210837739707E-3</v>
      </c>
      <c r="F125" s="4">
        <f t="shared" si="19"/>
        <v>25.034881631483369</v>
      </c>
      <c r="G125" s="4">
        <f t="shared" si="23"/>
        <v>0.77748079600880027</v>
      </c>
      <c r="H125" s="4">
        <f t="shared" si="15"/>
        <v>88.277117635654022</v>
      </c>
      <c r="I125" s="14">
        <f t="shared" si="24"/>
        <v>-6.6004303938223555E-2</v>
      </c>
      <c r="J125" s="15">
        <f t="shared" si="16"/>
        <v>-1.3954349494671583</v>
      </c>
      <c r="K125" s="4">
        <f t="shared" si="25"/>
        <v>-79.952346226154987</v>
      </c>
      <c r="L125" s="4">
        <f t="shared" si="17"/>
        <v>1348.9064034773735</v>
      </c>
      <c r="M125" s="4">
        <f t="shared" si="18"/>
        <v>286.57562917525337</v>
      </c>
    </row>
    <row r="126" spans="1:13" x14ac:dyDescent="0.25">
      <c r="A126" s="7">
        <f t="shared" si="13"/>
        <v>11.399999999999975</v>
      </c>
      <c r="B126" s="4">
        <v>0</v>
      </c>
      <c r="C126" s="4">
        <v>1</v>
      </c>
      <c r="D126" s="4">
        <f t="shared" si="22"/>
        <v>0.21826492676377379</v>
      </c>
      <c r="E126" s="13">
        <f t="shared" si="14"/>
        <v>2.2829018796832181E-3</v>
      </c>
      <c r="F126" s="4">
        <f t="shared" si="19"/>
        <v>24.678035857327519</v>
      </c>
      <c r="G126" s="4">
        <f t="shared" si="23"/>
        <v>0.76639862910955026</v>
      </c>
      <c r="H126" s="4">
        <f t="shared" si="15"/>
        <v>90.744921221386775</v>
      </c>
      <c r="I126" s="14">
        <f t="shared" si="24"/>
        <v>-6.1904457289054478E-2</v>
      </c>
      <c r="J126" s="15">
        <f t="shared" si="16"/>
        <v>-1.4016253951960638</v>
      </c>
      <c r="K126" s="4">
        <f t="shared" si="25"/>
        <v>-80.307031810316872</v>
      </c>
      <c r="L126" s="4">
        <f t="shared" si="17"/>
        <v>1339.9710817966441</v>
      </c>
      <c r="M126" s="4">
        <f t="shared" si="18"/>
        <v>288.15880122422391</v>
      </c>
    </row>
    <row r="127" spans="1:13" x14ac:dyDescent="0.25">
      <c r="A127" s="7">
        <f t="shared" si="13"/>
        <v>11.499999999999975</v>
      </c>
      <c r="B127" s="4">
        <v>0</v>
      </c>
      <c r="C127" s="4">
        <v>1</v>
      </c>
      <c r="D127" s="4">
        <f t="shared" si="22"/>
        <v>0.23069746617195697</v>
      </c>
      <c r="E127" s="13">
        <f t="shared" si="14"/>
        <v>2.2834988786261954E-3</v>
      </c>
      <c r="F127" s="4">
        <f t="shared" si="19"/>
        <v>24.311876668769447</v>
      </c>
      <c r="G127" s="4">
        <f t="shared" si="23"/>
        <v>0.75502722573818148</v>
      </c>
      <c r="H127" s="4">
        <f t="shared" si="15"/>
        <v>93.176108888263727</v>
      </c>
      <c r="I127" s="14">
        <f t="shared" si="24"/>
        <v>-5.8181539736095272E-2</v>
      </c>
      <c r="J127" s="15">
        <f t="shared" si="16"/>
        <v>-1.4074435491696733</v>
      </c>
      <c r="K127" s="4">
        <f t="shared" si="25"/>
        <v>-80.640386698033225</v>
      </c>
      <c r="L127" s="4">
        <f t="shared" si="17"/>
        <v>1330.7864826739171</v>
      </c>
      <c r="M127" s="4">
        <f t="shared" si="18"/>
        <v>289.72756240119747</v>
      </c>
    </row>
    <row r="128" spans="1:13" x14ac:dyDescent="0.25">
      <c r="A128" s="7">
        <f t="shared" si="13"/>
        <v>11.599999999999975</v>
      </c>
      <c r="B128" s="4">
        <v>0</v>
      </c>
      <c r="C128" s="4">
        <v>1</v>
      </c>
      <c r="D128" s="4">
        <f t="shared" si="22"/>
        <v>0.24328809937809406</v>
      </c>
      <c r="E128" s="13">
        <f t="shared" si="14"/>
        <v>2.2841118129538957E-3</v>
      </c>
      <c r="F128" s="4">
        <f t="shared" si="19"/>
        <v>23.937463182454035</v>
      </c>
      <c r="G128" s="4">
        <f t="shared" si="23"/>
        <v>0.74339947771596371</v>
      </c>
      <c r="H128" s="4">
        <f t="shared" si="15"/>
        <v>95.569855206509132</v>
      </c>
      <c r="I128" s="14">
        <f t="shared" si="24"/>
        <v>-5.4790968216891708E-2</v>
      </c>
      <c r="J128" s="15">
        <f t="shared" si="16"/>
        <v>-1.4129226459913624</v>
      </c>
      <c r="K128" s="4">
        <f t="shared" si="25"/>
        <v>-80.954315087358424</v>
      </c>
      <c r="L128" s="4">
        <f t="shared" si="17"/>
        <v>1321.356723786223</v>
      </c>
      <c r="M128" s="4">
        <f t="shared" si="18"/>
        <v>291.28178875597547</v>
      </c>
    </row>
    <row r="129" spans="1:13" x14ac:dyDescent="0.25">
      <c r="A129" s="7">
        <f t="shared" si="13"/>
        <v>11.699999999999974</v>
      </c>
      <c r="B129" s="4">
        <v>0</v>
      </c>
      <c r="C129" s="4">
        <v>1</v>
      </c>
      <c r="D129" s="4">
        <f t="shared" si="22"/>
        <v>0.25601778679440024</v>
      </c>
      <c r="E129" s="13">
        <f t="shared" si="14"/>
        <v>2.2847404124473826E-3</v>
      </c>
      <c r="F129" s="4">
        <f t="shared" si="19"/>
        <v>23.555782035442576</v>
      </c>
      <c r="G129" s="4">
        <f t="shared" si="23"/>
        <v>0.73154602594542151</v>
      </c>
      <c r="H129" s="4">
        <f t="shared" si="15"/>
        <v>97.925433410053387</v>
      </c>
      <c r="I129" s="14">
        <f t="shared" si="24"/>
        <v>-5.1694490941019508E-2</v>
      </c>
      <c r="J129" s="15">
        <f t="shared" si="16"/>
        <v>-1.4180920950854643</v>
      </c>
      <c r="K129" s="4">
        <f t="shared" si="25"/>
        <v>-81.250502010244332</v>
      </c>
      <c r="L129" s="4">
        <f t="shared" si="17"/>
        <v>1311.68596234796</v>
      </c>
      <c r="M129" s="4">
        <f t="shared" si="18"/>
        <v>292.82135956943932</v>
      </c>
    </row>
    <row r="130" spans="1:13" x14ac:dyDescent="0.25">
      <c r="A130" s="7">
        <f t="shared" si="13"/>
        <v>11.799999999999974</v>
      </c>
      <c r="B130" s="4">
        <v>0</v>
      </c>
      <c r="C130" s="4">
        <v>1</v>
      </c>
      <c r="D130" s="4">
        <f t="shared" si="22"/>
        <v>0.26886779855185922</v>
      </c>
      <c r="E130" s="13">
        <f t="shared" si="14"/>
        <v>2.2853844046621403E-3</v>
      </c>
      <c r="F130" s="4">
        <f t="shared" si="19"/>
        <v>23.167756683136915</v>
      </c>
      <c r="G130" s="4">
        <f t="shared" si="23"/>
        <v>0.71949554916574265</v>
      </c>
      <c r="H130" s="4">
        <f t="shared" si="15"/>
        <v>100.24220907836708</v>
      </c>
      <c r="I130" s="14">
        <f t="shared" si="24"/>
        <v>-4.885914940975624E-2</v>
      </c>
      <c r="J130" s="15">
        <f t="shared" si="16"/>
        <v>-1.42297801002644</v>
      </c>
      <c r="K130" s="4">
        <f t="shared" si="25"/>
        <v>-81.530443660796792</v>
      </c>
      <c r="L130" s="4">
        <f t="shared" si="17"/>
        <v>1301.7783898132298</v>
      </c>
      <c r="M130" s="4">
        <f t="shared" si="18"/>
        <v>294.34615833588987</v>
      </c>
    </row>
    <row r="131" spans="1:13" x14ac:dyDescent="0.25">
      <c r="A131" s="7">
        <f t="shared" si="13"/>
        <v>11.899999999999974</v>
      </c>
      <c r="B131" s="4">
        <v>0</v>
      </c>
      <c r="C131" s="4">
        <v>1</v>
      </c>
      <c r="D131" s="4">
        <f t="shared" si="22"/>
        <v>0.2818197595566771</v>
      </c>
      <c r="E131" s="13">
        <f t="shared" si="14"/>
        <v>2.286043515272933E-3</v>
      </c>
      <c r="F131" s="4">
        <f t="shared" si="19"/>
        <v>22.774254730871075</v>
      </c>
      <c r="G131" s="4">
        <f t="shared" si="23"/>
        <v>0.70727499164195873</v>
      </c>
      <c r="H131" s="4">
        <f t="shared" si="15"/>
        <v>102.51963455145419</v>
      </c>
      <c r="I131" s="14">
        <f t="shared" si="24"/>
        <v>-4.6256431635194141E-2</v>
      </c>
      <c r="J131" s="15">
        <f t="shared" si="16"/>
        <v>-1.4276036531899594</v>
      </c>
      <c r="K131" s="4">
        <f t="shared" si="25"/>
        <v>-81.795472871846428</v>
      </c>
      <c r="L131" s="4">
        <f t="shared" si="17"/>
        <v>1291.6382265702653</v>
      </c>
      <c r="M131" s="4">
        <f t="shared" si="18"/>
        <v>295.85607359565364</v>
      </c>
    </row>
    <row r="132" spans="1:13" x14ac:dyDescent="0.25">
      <c r="A132" s="7">
        <f t="shared" si="13"/>
        <v>11.999999999999973</v>
      </c>
      <c r="B132" s="4">
        <v>0</v>
      </c>
      <c r="C132" s="4">
        <v>1</v>
      </c>
      <c r="D132" s="4">
        <f t="shared" si="22"/>
        <v>0.2948556911807132</v>
      </c>
      <c r="E132" s="13">
        <f t="shared" si="14"/>
        <v>2.2867174684168571E-3</v>
      </c>
      <c r="F132" s="4">
        <f t="shared" si="19"/>
        <v>22.376093739309333</v>
      </c>
      <c r="G132" s="4">
        <f t="shared" si="23"/>
        <v>0.69490974345681156</v>
      </c>
      <c r="H132" s="4">
        <f t="shared" si="15"/>
        <v>104.75724392538513</v>
      </c>
      <c r="I132" s="14">
        <f t="shared" si="24"/>
        <v>-4.3861577772217095E-2</v>
      </c>
      <c r="J132" s="15">
        <f t="shared" si="16"/>
        <v>-1.4319898109671811</v>
      </c>
      <c r="K132" s="4">
        <f t="shared" si="25"/>
        <v>-82.046780613092892</v>
      </c>
      <c r="L132" s="4">
        <f t="shared" si="17"/>
        <v>1281.2697166637415</v>
      </c>
      <c r="M132" s="4">
        <f t="shared" si="18"/>
        <v>297.3509996362136</v>
      </c>
    </row>
    <row r="133" spans="1:13" x14ac:dyDescent="0.25">
      <c r="A133" s="7">
        <f t="shared" si="13"/>
        <v>12.099999999999973</v>
      </c>
      <c r="B133" s="4">
        <v>0</v>
      </c>
      <c r="C133" s="4">
        <v>1</v>
      </c>
      <c r="D133" s="4">
        <f t="shared" si="22"/>
        <v>0.30795804950587524</v>
      </c>
      <c r="E133" s="13">
        <f t="shared" si="14"/>
        <v>2.2874059870326138E-3</v>
      </c>
      <c r="F133" s="4">
        <f t="shared" si="19"/>
        <v>21.97404584260854</v>
      </c>
      <c r="G133" s="4">
        <f t="shared" si="23"/>
        <v>0.68242378393194214</v>
      </c>
      <c r="H133" s="4">
        <f t="shared" si="15"/>
        <v>106.95464850964598</v>
      </c>
      <c r="I133" s="14">
        <f t="shared" si="24"/>
        <v>-4.1653007909238968E-2</v>
      </c>
      <c r="J133" s="15">
        <f t="shared" si="16"/>
        <v>-1.4361551117581051</v>
      </c>
      <c r="K133" s="4">
        <f t="shared" si="25"/>
        <v>-82.28543421073941</v>
      </c>
      <c r="L133" s="4">
        <f t="shared" si="17"/>
        <v>1270.6771225751734</v>
      </c>
      <c r="M133" s="4">
        <f t="shared" si="18"/>
        <v>298.83083707764166</v>
      </c>
    </row>
    <row r="134" spans="1:13" x14ac:dyDescent="0.25">
      <c r="A134" s="7">
        <f t="shared" si="13"/>
        <v>12.199999999999973</v>
      </c>
      <c r="B134" s="4">
        <v>0</v>
      </c>
      <c r="C134" s="4">
        <v>1</v>
      </c>
      <c r="D134" s="4">
        <f t="shared" si="22"/>
        <v>0.32110976007401926</v>
      </c>
      <c r="E134" s="13">
        <f t="shared" si="14"/>
        <v>2.2881087931943471E-3</v>
      </c>
      <c r="F134" s="4">
        <f t="shared" si="19"/>
        <v>21.568841441876621</v>
      </c>
      <c r="G134" s="4">
        <f t="shared" si="23"/>
        <v>0.66983979633157209</v>
      </c>
      <c r="H134" s="4">
        <f t="shared" si="15"/>
        <v>109.11153265383363</v>
      </c>
      <c r="I134" s="14">
        <f t="shared" si="24"/>
        <v>-3.9611848285639982E-2</v>
      </c>
      <c r="J134" s="15">
        <f t="shared" si="16"/>
        <v>-1.440116296586669</v>
      </c>
      <c r="K134" s="4">
        <f t="shared" si="25"/>
        <v>-82.51239285255933</v>
      </c>
      <c r="L134" s="4">
        <f t="shared" si="17"/>
        <v>1259.8647200869684</v>
      </c>
      <c r="M134" s="4">
        <f t="shared" si="18"/>
        <v>300.29549335600291</v>
      </c>
    </row>
    <row r="135" spans="1:13" x14ac:dyDescent="0.25">
      <c r="A135" s="7">
        <f t="shared" si="13"/>
        <v>12.299999999999972</v>
      </c>
      <c r="B135" s="4">
        <v>0</v>
      </c>
      <c r="C135" s="4">
        <v>1</v>
      </c>
      <c r="D135" s="4">
        <f t="shared" si="22"/>
        <v>0.33429424912338146</v>
      </c>
      <c r="E135" s="13">
        <f t="shared" si="14"/>
        <v>2.2888256084386324E-3</v>
      </c>
      <c r="F135" s="4">
        <f t="shared" si="19"/>
        <v>21.161172178302582</v>
      </c>
      <c r="G135" s="4">
        <f t="shared" si="23"/>
        <v>0.65717926019573225</v>
      </c>
      <c r="H135" s="4">
        <f t="shared" si="15"/>
        <v>111.2276498716639</v>
      </c>
      <c r="I135" s="14">
        <f t="shared" si="24"/>
        <v>-3.7721537217582056E-2</v>
      </c>
      <c r="J135" s="15">
        <f t="shared" si="16"/>
        <v>-1.4438884503084271</v>
      </c>
      <c r="K135" s="4">
        <f t="shared" si="25"/>
        <v>-82.728520835089398</v>
      </c>
      <c r="L135" s="4">
        <f t="shared" si="17"/>
        <v>1248.8367932518108</v>
      </c>
      <c r="M135" s="4">
        <f t="shared" si="18"/>
        <v>301.7448831166073</v>
      </c>
    </row>
    <row r="136" spans="1:13" x14ac:dyDescent="0.25">
      <c r="A136" s="7">
        <f t="shared" si="13"/>
        <v>12.399999999999972</v>
      </c>
      <c r="B136" s="4">
        <v>0</v>
      </c>
      <c r="C136" s="4">
        <v>1</v>
      </c>
      <c r="D136" s="4">
        <f t="shared" si="22"/>
        <v>0.34749547131993436</v>
      </c>
      <c r="E136" s="13">
        <f t="shared" si="14"/>
        <v>2.2895561540834265E-3</v>
      </c>
      <c r="F136" s="4">
        <f t="shared" si="19"/>
        <v>20.751693345759954</v>
      </c>
      <c r="G136" s="4">
        <f t="shared" si="23"/>
        <v>0.644462526265837</v>
      </c>
      <c r="H136" s="4">
        <f t="shared" si="15"/>
        <v>113.30281920623989</v>
      </c>
      <c r="I136" s="14">
        <f t="shared" si="24"/>
        <v>-3.5967495889729563E-2</v>
      </c>
      <c r="J136" s="15">
        <f t="shared" si="16"/>
        <v>-1.4474851998974001</v>
      </c>
      <c r="K136" s="4">
        <f t="shared" si="25"/>
        <v>-82.934598924602753</v>
      </c>
      <c r="L136" s="4">
        <f t="shared" si="17"/>
        <v>1237.5976294857464</v>
      </c>
      <c r="M136" s="4">
        <f t="shared" si="18"/>
        <v>303.17892852746536</v>
      </c>
    </row>
    <row r="137" spans="1:13" x14ac:dyDescent="0.25">
      <c r="A137" s="7">
        <f t="shared" si="13"/>
        <v>12.499999999999972</v>
      </c>
      <c r="B137" s="4">
        <v>0</v>
      </c>
      <c r="C137" s="4">
        <v>1</v>
      </c>
      <c r="D137" s="4">
        <f t="shared" si="22"/>
        <v>0.36069793401725747</v>
      </c>
      <c r="E137" s="13">
        <f t="shared" si="14"/>
        <v>2.2903001515379691E-3</v>
      </c>
      <c r="F137" s="4">
        <f t="shared" si="19"/>
        <v>20.341025868289087</v>
      </c>
      <c r="G137" s="4">
        <f t="shared" si="23"/>
        <v>0.63170887789717656</v>
      </c>
      <c r="H137" s="4">
        <f t="shared" si="15"/>
        <v>115.3369217930688</v>
      </c>
      <c r="I137" s="14">
        <f t="shared" si="24"/>
        <v>-3.4336852183002343E-2</v>
      </c>
      <c r="J137" s="15">
        <f t="shared" si="16"/>
        <v>-1.4509188851157004</v>
      </c>
      <c r="K137" s="4">
        <f t="shared" si="25"/>
        <v>-83.131334135735315</v>
      </c>
      <c r="L137" s="4">
        <f t="shared" si="17"/>
        <v>1226.151514800478</v>
      </c>
      <c r="M137" s="4">
        <f t="shared" si="18"/>
        <v>304.59755952201192</v>
      </c>
    </row>
    <row r="138" spans="1:13" x14ac:dyDescent="0.25">
      <c r="A138" s="7">
        <f t="shared" si="13"/>
        <v>12.599999999999971</v>
      </c>
      <c r="B138" s="4">
        <v>0</v>
      </c>
      <c r="C138" s="4">
        <v>1</v>
      </c>
      <c r="D138" s="4">
        <f t="shared" si="22"/>
        <v>0.37388671810149704</v>
      </c>
      <c r="E138" s="13">
        <f t="shared" si="14"/>
        <v>2.2910573226027869E-3</v>
      </c>
      <c r="F138" s="4">
        <f t="shared" si="19"/>
        <v>19.929757941146256</v>
      </c>
      <c r="G138" s="4">
        <f t="shared" si="23"/>
        <v>0.61893658202317559</v>
      </c>
      <c r="H138" s="4">
        <f t="shared" si="15"/>
        <v>117.32989758718342</v>
      </c>
      <c r="I138" s="14">
        <f t="shared" si="24"/>
        <v>-3.2818208062596929E-2</v>
      </c>
      <c r="J138" s="15">
        <f t="shared" si="16"/>
        <v>-1.4542007059219602</v>
      </c>
      <c r="K138" s="4">
        <f t="shared" si="25"/>
        <v>-83.319368177346846</v>
      </c>
      <c r="L138" s="4">
        <f t="shared" si="17"/>
        <v>1214.5027291878982</v>
      </c>
      <c r="M138" s="4">
        <f t="shared" si="18"/>
        <v>306.00071397906396</v>
      </c>
    </row>
    <row r="139" spans="1:13" x14ac:dyDescent="0.25">
      <c r="A139" s="7">
        <f t="shared" si="13"/>
        <v>12.699999999999971</v>
      </c>
      <c r="B139" s="4">
        <v>0</v>
      </c>
      <c r="C139" s="4">
        <v>1</v>
      </c>
      <c r="D139" s="4">
        <f t="shared" si="22"/>
        <v>0.38704749549873835</v>
      </c>
      <c r="E139" s="13">
        <f t="shared" si="14"/>
        <v>2.2918273897591002E-3</v>
      </c>
      <c r="F139" s="4">
        <f t="shared" si="19"/>
        <v>19.518446413227519</v>
      </c>
      <c r="G139" s="4">
        <f t="shared" si="23"/>
        <v>0.60616293208781113</v>
      </c>
      <c r="H139" s="4">
        <f t="shared" si="15"/>
        <v>119.28174222850618</v>
      </c>
      <c r="I139" s="14">
        <f t="shared" si="24"/>
        <v>-3.1401442899602922E-2</v>
      </c>
      <c r="J139" s="15">
        <f t="shared" si="16"/>
        <v>-1.4573408502119205</v>
      </c>
      <c r="K139" s="4">
        <f t="shared" si="25"/>
        <v>-83.499284771500413</v>
      </c>
      <c r="L139" s="4">
        <f t="shared" si="17"/>
        <v>1202.655542167694</v>
      </c>
      <c r="M139" s="4">
        <f t="shared" si="18"/>
        <v>307.38833784704127</v>
      </c>
    </row>
    <row r="140" spans="1:13" x14ac:dyDescent="0.25">
      <c r="A140" s="7">
        <f t="shared" si="13"/>
        <v>12.799999999999971</v>
      </c>
      <c r="B140" s="4">
        <v>0</v>
      </c>
      <c r="C140" s="4">
        <v>1</v>
      </c>
      <c r="D140" s="4">
        <f t="shared" si="22"/>
        <v>0.40016654344061453</v>
      </c>
      <c r="E140" s="13">
        <f t="shared" si="14"/>
        <v>2.292610076447051E-3</v>
      </c>
      <c r="F140" s="4">
        <f t="shared" si="19"/>
        <v>19.107617972262538</v>
      </c>
      <c r="G140" s="4">
        <f t="shared" si="23"/>
        <v>0.59340428485287378</v>
      </c>
      <c r="H140" s="4">
        <f t="shared" si="15"/>
        <v>121.19250402573243</v>
      </c>
      <c r="I140" s="14">
        <f t="shared" si="24"/>
        <v>-3.007754655926248E-2</v>
      </c>
      <c r="J140" s="15">
        <f t="shared" si="16"/>
        <v>-1.4603486048678467</v>
      </c>
      <c r="K140" s="4">
        <f t="shared" si="25"/>
        <v>-83.671616016110377</v>
      </c>
      <c r="L140" s="4">
        <f t="shared" si="17"/>
        <v>1190.614208506913</v>
      </c>
      <c r="M140" s="4">
        <f t="shared" si="18"/>
        <v>308.76038521867855</v>
      </c>
    </row>
    <row r="141" spans="1:13" x14ac:dyDescent="0.25">
      <c r="A141" s="7">
        <f t="shared" ref="A141:A204" si="26">A140+$C$6</f>
        <v>12.89999999999997</v>
      </c>
      <c r="B141" s="4">
        <v>0</v>
      </c>
      <c r="C141" s="4">
        <v>1</v>
      </c>
      <c r="D141" s="4">
        <f t="shared" si="22"/>
        <v>0.41323075560024558</v>
      </c>
      <c r="E141" s="13">
        <f t="shared" ref="E141:E204" si="27">(-0.000000065*L141)+0.00237</f>
        <v>2.2934051073322881E-3</v>
      </c>
      <c r="F141" s="4">
        <f t="shared" si="19"/>
        <v>18.697770181204767</v>
      </c>
      <c r="G141" s="4">
        <f t="shared" si="23"/>
        <v>0.58067609258399888</v>
      </c>
      <c r="H141" s="4">
        <f t="shared" ref="H141:H204" si="28">H140+(F141*$C$6)</f>
        <v>123.06228104385291</v>
      </c>
      <c r="I141" s="14">
        <f t="shared" si="24"/>
        <v>-2.8838477246882974E-2</v>
      </c>
      <c r="J141" s="15">
        <f t="shared" ref="J141:J204" si="29">J140+(I141*$C$6)</f>
        <v>-1.4632324525925349</v>
      </c>
      <c r="K141" s="4">
        <f t="shared" si="25"/>
        <v>-83.83684793310934</v>
      </c>
      <c r="L141" s="4">
        <f t="shared" ref="L141:L204" si="30">L140+(H141*SIN(J140)*$C$6)</f>
        <v>1178.3829641186471</v>
      </c>
      <c r="M141" s="4">
        <f t="shared" ref="M141:M204" si="31">M140+(H141*COS(J140)*$C$6)</f>
        <v>310.11681836176928</v>
      </c>
    </row>
    <row r="142" spans="1:13" x14ac:dyDescent="0.25">
      <c r="A142" s="7">
        <f t="shared" si="26"/>
        <v>12.99999999999997</v>
      </c>
      <c r="B142" s="4">
        <v>0</v>
      </c>
      <c r="C142" s="4">
        <v>1</v>
      </c>
      <c r="D142" s="4">
        <f t="shared" si="22"/>
        <v>0.42622765022465792</v>
      </c>
      <c r="E142" s="13">
        <f t="shared" si="27"/>
        <v>2.2942122085605481E-3</v>
      </c>
      <c r="F142" s="4">
        <f t="shared" ref="F142:F205" si="32">(B142-D142-(SIN(J141)*C142))/(C142/32.2)</f>
        <v>18.289372403947542</v>
      </c>
      <c r="G142" s="4">
        <f t="shared" si="23"/>
        <v>0.56799293179961308</v>
      </c>
      <c r="H142" s="4">
        <f t="shared" si="28"/>
        <v>124.89121828424766</v>
      </c>
      <c r="I142" s="14">
        <f t="shared" si="24"/>
        <v>-2.7677040025335761E-2</v>
      </c>
      <c r="J142" s="15">
        <f t="shared" si="29"/>
        <v>-1.4660001565950684</v>
      </c>
      <c r="K142" s="4">
        <f t="shared" si="25"/>
        <v>-83.995425320573062</v>
      </c>
      <c r="L142" s="4">
        <f t="shared" si="30"/>
        <v>1165.9660221454187</v>
      </c>
      <c r="M142" s="4">
        <f t="shared" si="31"/>
        <v>311.45760771088879</v>
      </c>
    </row>
    <row r="143" spans="1:13" x14ac:dyDescent="0.25">
      <c r="A143" s="7">
        <f t="shared" si="26"/>
        <v>13.099999999999969</v>
      </c>
      <c r="B143" s="4">
        <v>0</v>
      </c>
      <c r="C143" s="4">
        <v>1</v>
      </c>
      <c r="D143" s="4">
        <f t="shared" ref="D143:D206" si="33">0.5*E142*H142^2*$C$4*$F$5</f>
        <v>0.43914537540174869</v>
      </c>
      <c r="E143" s="13">
        <f t="shared" si="27"/>
        <v>2.2950311079999557E-3</v>
      </c>
      <c r="F143" s="4">
        <f t="shared" si="32"/>
        <v>17.882866650286203</v>
      </c>
      <c r="G143" s="4">
        <f t="shared" si="23"/>
        <v>0.55536852951199389</v>
      </c>
      <c r="H143" s="4">
        <f t="shared" si="28"/>
        <v>126.67950494927628</v>
      </c>
      <c r="I143" s="14">
        <f t="shared" si="24"/>
        <v>-2.6586782657029094E-2</v>
      </c>
      <c r="J143" s="15">
        <f t="shared" si="29"/>
        <v>-1.4686588348607714</v>
      </c>
      <c r="K143" s="4">
        <f t="shared" si="25"/>
        <v>-84.147756008065599</v>
      </c>
      <c r="L143" s="4">
        <f t="shared" si="30"/>
        <v>1153.3675692314544</v>
      </c>
      <c r="M143" s="4">
        <f t="shared" si="31"/>
        <v>312.78273182453165</v>
      </c>
    </row>
    <row r="144" spans="1:13" x14ac:dyDescent="0.25">
      <c r="A144" s="7">
        <f t="shared" si="26"/>
        <v>13.199999999999969</v>
      </c>
      <c r="B144" s="4">
        <v>0</v>
      </c>
      <c r="C144" s="4">
        <v>1</v>
      </c>
      <c r="D144" s="4">
        <f t="shared" si="33"/>
        <v>0.45197271160967356</v>
      </c>
      <c r="E144" s="13">
        <f t="shared" si="27"/>
        <v>2.2958615354708614E-3</v>
      </c>
      <c r="F144" s="4">
        <f t="shared" si="32"/>
        <v>17.478668363478032</v>
      </c>
      <c r="G144" s="4">
        <f t="shared" ref="G144:G207" si="34">F144/32.2</f>
        <v>0.54281578768565308</v>
      </c>
      <c r="H144" s="4">
        <f t="shared" si="28"/>
        <v>128.42737178562408</v>
      </c>
      <c r="I144" s="14">
        <f t="shared" ref="I144:I207" si="35">((H144*COS(J143)/(6378456+L143))-(32.2*COS(J143)/H144))</f>
        <v>-2.5561906017514964E-2</v>
      </c>
      <c r="J144" s="15">
        <f t="shared" si="29"/>
        <v>-1.4712150254625229</v>
      </c>
      <c r="K144" s="4">
        <f t="shared" ref="K144:K207" si="36">J144*180/3.1416</f>
        <v>-84.294214598693074</v>
      </c>
      <c r="L144" s="4">
        <f t="shared" si="30"/>
        <v>1140.591761986748</v>
      </c>
      <c r="M144" s="4">
        <f t="shared" si="31"/>
        <v>314.0921773116508</v>
      </c>
    </row>
    <row r="145" spans="1:13" x14ac:dyDescent="0.25">
      <c r="A145" s="7">
        <f t="shared" si="26"/>
        <v>13.299999999999969</v>
      </c>
      <c r="B145" s="4">
        <v>0</v>
      </c>
      <c r="C145" s="4">
        <v>1</v>
      </c>
      <c r="D145" s="4">
        <f t="shared" si="33"/>
        <v>0.46469907170435681</v>
      </c>
      <c r="E145" s="13">
        <f t="shared" si="27"/>
        <v>2.296703222963097E-3</v>
      </c>
      <c r="F145" s="4">
        <f t="shared" si="32"/>
        <v>17.077167168482209</v>
      </c>
      <c r="G145" s="4">
        <f t="shared" si="34"/>
        <v>0.53034680647460275</v>
      </c>
      <c r="H145" s="4">
        <f t="shared" si="28"/>
        <v>130.13508850247229</v>
      </c>
      <c r="I145" s="14">
        <f t="shared" si="35"/>
        <v>-2.4597186807851494E-2</v>
      </c>
      <c r="J145" s="15">
        <f t="shared" si="29"/>
        <v>-1.473674744143308</v>
      </c>
      <c r="K145" s="4">
        <f t="shared" si="36"/>
        <v>-84.435145768333157</v>
      </c>
      <c r="L145" s="4">
        <f t="shared" si="30"/>
        <v>1127.6427236446641</v>
      </c>
      <c r="M145" s="4">
        <f t="shared" si="31"/>
        <v>315.38593873119601</v>
      </c>
    </row>
    <row r="146" spans="1:13" x14ac:dyDescent="0.25">
      <c r="A146" s="7">
        <f t="shared" si="26"/>
        <v>13.399999999999968</v>
      </c>
      <c r="B146" s="4">
        <v>0</v>
      </c>
      <c r="C146" s="4">
        <v>1</v>
      </c>
      <c r="D146" s="4">
        <f t="shared" si="33"/>
        <v>0.4773144985067353</v>
      </c>
      <c r="E146" s="13">
        <f t="shared" si="27"/>
        <v>2.2975559048406041E-3</v>
      </c>
      <c r="F146" s="4">
        <f t="shared" si="32"/>
        <v>16.678727594725572</v>
      </c>
      <c r="G146" s="4">
        <f t="shared" si="34"/>
        <v>0.51797290666849594</v>
      </c>
      <c r="H146" s="4">
        <f t="shared" si="28"/>
        <v>131.80296126194483</v>
      </c>
      <c r="I146" s="14">
        <f t="shared" si="35"/>
        <v>-2.3687910682084812E-2</v>
      </c>
      <c r="J146" s="15">
        <f t="shared" si="29"/>
        <v>-1.4760435352115164</v>
      </c>
      <c r="K146" s="4">
        <f t="shared" si="36"/>
        <v>-84.570867181714078</v>
      </c>
      <c r="L146" s="4">
        <f t="shared" si="30"/>
        <v>1114.5245409137829</v>
      </c>
      <c r="M146" s="4">
        <f t="shared" si="31"/>
        <v>316.66401846790495</v>
      </c>
    </row>
    <row r="147" spans="1:13" x14ac:dyDescent="0.25">
      <c r="A147" s="7">
        <f t="shared" si="26"/>
        <v>13.499999999999968</v>
      </c>
      <c r="B147" s="4">
        <v>0</v>
      </c>
      <c r="C147" s="4">
        <v>1</v>
      </c>
      <c r="D147" s="4">
        <f t="shared" si="33"/>
        <v>0.48980966015546351</v>
      </c>
      <c r="E147" s="13">
        <f t="shared" si="27"/>
        <v>2.2984193180334567E-3</v>
      </c>
      <c r="F147" s="4">
        <f t="shared" si="32"/>
        <v>16.283689783831505</v>
      </c>
      <c r="G147" s="4">
        <f t="shared" si="34"/>
        <v>0.5057046516717858</v>
      </c>
      <c r="H147" s="4">
        <f t="shared" si="28"/>
        <v>133.43133024032798</v>
      </c>
      <c r="I147" s="14">
        <f t="shared" si="35"/>
        <v>-2.2829814223146335E-2</v>
      </c>
      <c r="J147" s="15">
        <f t="shared" si="29"/>
        <v>-1.4783265166338311</v>
      </c>
      <c r="K147" s="4">
        <f t="shared" si="36"/>
        <v>-84.701672076040737</v>
      </c>
      <c r="L147" s="4">
        <f t="shared" si="30"/>
        <v>1101.2412610237434</v>
      </c>
      <c r="M147" s="4">
        <f t="shared" si="31"/>
        <v>317.92642658729744</v>
      </c>
    </row>
    <row r="148" spans="1:13" x14ac:dyDescent="0.25">
      <c r="A148" s="7">
        <f t="shared" si="26"/>
        <v>13.599999999999968</v>
      </c>
      <c r="B148" s="4">
        <v>0</v>
      </c>
      <c r="C148" s="4">
        <v>1</v>
      </c>
      <c r="D148" s="4">
        <f t="shared" si="33"/>
        <v>0.50217584339324839</v>
      </c>
      <c r="E148" s="13">
        <f t="shared" si="27"/>
        <v>2.299293202217341E-3</v>
      </c>
      <c r="F148" s="4">
        <f t="shared" si="32"/>
        <v>15.892370190006885</v>
      </c>
      <c r="G148" s="4">
        <f t="shared" si="34"/>
        <v>0.49355186925487216</v>
      </c>
      <c r="H148" s="4">
        <f t="shared" si="28"/>
        <v>135.02056725932866</v>
      </c>
      <c r="I148" s="14">
        <f t="shared" si="35"/>
        <v>-2.2019034459513337E-2</v>
      </c>
      <c r="J148" s="15">
        <f t="shared" si="29"/>
        <v>-1.4805284200797824</v>
      </c>
      <c r="K148" s="4">
        <f t="shared" si="36"/>
        <v>-84.827831555373322</v>
      </c>
      <c r="L148" s="4">
        <f t="shared" si="30"/>
        <v>1087.7968889639851</v>
      </c>
      <c r="M148" s="4">
        <f t="shared" si="31"/>
        <v>319.17318067255212</v>
      </c>
    </row>
    <row r="149" spans="1:13" x14ac:dyDescent="0.25">
      <c r="A149" s="7">
        <f t="shared" si="26"/>
        <v>13.699999999999967</v>
      </c>
      <c r="B149" s="4">
        <v>0</v>
      </c>
      <c r="C149" s="4">
        <v>1</v>
      </c>
      <c r="D149" s="4">
        <f t="shared" si="33"/>
        <v>0.51440494495587752</v>
      </c>
      <c r="E149" s="13">
        <f t="shared" si="27"/>
        <v>2.3001772999806215E-3</v>
      </c>
      <c r="F149" s="4">
        <f t="shared" si="32"/>
        <v>15.505062278578206</v>
      </c>
      <c r="G149" s="4">
        <f t="shared" si="34"/>
        <v>0.48152367324777035</v>
      </c>
      <c r="H149" s="4">
        <f t="shared" si="28"/>
        <v>136.57107348718648</v>
      </c>
      <c r="I149" s="14">
        <f t="shared" si="35"/>
        <v>-2.1252064827515519E-2</v>
      </c>
      <c r="J149" s="15">
        <f t="shared" si="29"/>
        <v>-1.4826536265625339</v>
      </c>
      <c r="K149" s="4">
        <f t="shared" si="36"/>
        <v>-84.949596632689094</v>
      </c>
      <c r="L149" s="4">
        <f t="shared" si="30"/>
        <v>1074.1953849135168</v>
      </c>
      <c r="M149" s="4">
        <f t="shared" si="31"/>
        <v>320.40430564570499</v>
      </c>
    </row>
    <row r="150" spans="1:13" x14ac:dyDescent="0.25">
      <c r="A150" s="7">
        <f t="shared" si="26"/>
        <v>13.799999999999967</v>
      </c>
      <c r="B150" s="4">
        <v>0</v>
      </c>
      <c r="C150" s="4">
        <v>1</v>
      </c>
      <c r="D150" s="4">
        <f t="shared" si="33"/>
        <v>0.52648946123247742</v>
      </c>
      <c r="E150" s="13">
        <f t="shared" si="27"/>
        <v>2.301071356979155E-3</v>
      </c>
      <c r="F150" s="4">
        <f t="shared" si="32"/>
        <v>15.122037226402883</v>
      </c>
      <c r="G150" s="4">
        <f t="shared" si="34"/>
        <v>0.46962848529201495</v>
      </c>
      <c r="H150" s="4">
        <f t="shared" si="28"/>
        <v>138.08327720982678</v>
      </c>
      <c r="I150" s="14">
        <f t="shared" si="35"/>
        <v>-2.0525716659170683E-2</v>
      </c>
      <c r="J150" s="15">
        <f t="shared" si="29"/>
        <v>-1.4847061982284508</v>
      </c>
      <c r="K150" s="4">
        <f t="shared" si="36"/>
        <v>-85.067200051286335</v>
      </c>
      <c r="L150" s="4">
        <f t="shared" si="30"/>
        <v>1060.4406618591543</v>
      </c>
      <c r="M150" s="4">
        <f t="shared" si="31"/>
        <v>321.6198335753914</v>
      </c>
    </row>
    <row r="151" spans="1:13" x14ac:dyDescent="0.25">
      <c r="A151" s="7">
        <f t="shared" si="26"/>
        <v>13.899999999999967</v>
      </c>
      <c r="B151" s="4">
        <v>0</v>
      </c>
      <c r="C151" s="4">
        <v>1</v>
      </c>
      <c r="D151" s="4">
        <f t="shared" si="33"/>
        <v>0.53842247636373086</v>
      </c>
      <c r="E151" s="13">
        <f t="shared" si="27"/>
        <v>2.3019751220790621E-3</v>
      </c>
      <c r="F151" s="4">
        <f t="shared" si="32"/>
        <v>14.743544626473359</v>
      </c>
      <c r="G151" s="4">
        <f t="shared" si="34"/>
        <v>0.45787405672277509</v>
      </c>
      <c r="H151" s="4">
        <f t="shared" si="28"/>
        <v>139.55763167247412</v>
      </c>
      <c r="I151" s="14">
        <f t="shared" si="35"/>
        <v>-1.9837085420032201E-2</v>
      </c>
      <c r="J151" s="15">
        <f t="shared" si="29"/>
        <v>-1.486689906770454</v>
      </c>
      <c r="K151" s="4">
        <f t="shared" si="36"/>
        <v>-85.180857912745651</v>
      </c>
      <c r="L151" s="4">
        <f t="shared" si="30"/>
        <v>1046.5365833990493</v>
      </c>
      <c r="M151" s="4">
        <f t="shared" si="31"/>
        <v>322.81980347315761</v>
      </c>
    </row>
    <row r="152" spans="1:13" x14ac:dyDescent="0.25">
      <c r="A152" s="7">
        <f t="shared" si="26"/>
        <v>13.999999999999966</v>
      </c>
      <c r="B152" s="4">
        <v>0</v>
      </c>
      <c r="C152" s="4">
        <v>1</v>
      </c>
      <c r="D152" s="4">
        <f t="shared" si="33"/>
        <v>0.55019764894182877</v>
      </c>
      <c r="E152" s="13">
        <f t="shared" si="27"/>
        <v>2.3028883474876939E-3</v>
      </c>
      <c r="F152" s="4">
        <f t="shared" si="32"/>
        <v>14.36981319791651</v>
      </c>
      <c r="G152" s="4">
        <f t="shared" si="34"/>
        <v>0.44626749061852511</v>
      </c>
      <c r="H152" s="4">
        <f t="shared" si="28"/>
        <v>140.99461299226576</v>
      </c>
      <c r="I152" s="14">
        <f t="shared" si="35"/>
        <v>-1.9183521041414044E-2</v>
      </c>
      <c r="J152" s="15">
        <f t="shared" si="29"/>
        <v>-1.4886082588745955</v>
      </c>
      <c r="K152" s="4">
        <f t="shared" si="36"/>
        <v>-85.29077113490807</v>
      </c>
      <c r="L152" s="4">
        <f t="shared" si="30"/>
        <v>1032.4869617277895</v>
      </c>
      <c r="M152" s="4">
        <f t="shared" si="31"/>
        <v>324.00426108019133</v>
      </c>
    </row>
    <row r="153" spans="1:13" x14ac:dyDescent="0.25">
      <c r="A153" s="7">
        <f t="shared" si="26"/>
        <v>14.099999999999966</v>
      </c>
      <c r="B153" s="4">
        <v>0</v>
      </c>
      <c r="C153" s="4">
        <v>1</v>
      </c>
      <c r="D153" s="4">
        <f t="shared" si="33"/>
        <v>0.56180919747196456</v>
      </c>
      <c r="E153" s="13">
        <f t="shared" si="27"/>
        <v>2.3038107888730735E-3</v>
      </c>
      <c r="F153" s="4">
        <f t="shared" si="32"/>
        <v>14.0010515017154</v>
      </c>
      <c r="G153" s="4">
        <f t="shared" si="34"/>
        <v>0.43481526402842852</v>
      </c>
      <c r="H153" s="4">
        <f t="shared" si="28"/>
        <v>142.39471814243728</v>
      </c>
      <c r="I153" s="14">
        <f t="shared" si="35"/>
        <v>-1.8562601791077538E-2</v>
      </c>
      <c r="J153" s="15">
        <f t="shared" si="29"/>
        <v>-1.4904645190537031</v>
      </c>
      <c r="K153" s="4">
        <f t="shared" si="36"/>
        <v>-85.397126760143422</v>
      </c>
      <c r="L153" s="4">
        <f t="shared" si="30"/>
        <v>1018.2955557988689</v>
      </c>
      <c r="M153" s="4">
        <f t="shared" si="31"/>
        <v>325.17325864615822</v>
      </c>
    </row>
    <row r="154" spans="1:13" x14ac:dyDescent="0.25">
      <c r="A154" s="7">
        <f t="shared" si="26"/>
        <v>14.199999999999966</v>
      </c>
      <c r="B154" s="4">
        <v>0</v>
      </c>
      <c r="C154" s="4">
        <v>1</v>
      </c>
      <c r="D154" s="4">
        <f t="shared" si="33"/>
        <v>0.57325188475032729</v>
      </c>
      <c r="E154" s="13">
        <f t="shared" si="27"/>
        <v>2.3047422054721062E-3</v>
      </c>
      <c r="F154" s="4">
        <f t="shared" si="32"/>
        <v>13.637448661803131</v>
      </c>
      <c r="G154" s="4">
        <f t="shared" si="34"/>
        <v>0.4235232503665568</v>
      </c>
      <c r="H154" s="4">
        <f t="shared" si="28"/>
        <v>143.75846300861761</v>
      </c>
      <c r="I154" s="14">
        <f t="shared" si="35"/>
        <v>-1.7972111209672105E-2</v>
      </c>
      <c r="J154" s="15">
        <f t="shared" si="29"/>
        <v>-1.4922617301746703</v>
      </c>
      <c r="K154" s="4">
        <f t="shared" si="36"/>
        <v>-85.500099131474627</v>
      </c>
      <c r="L154" s="4">
        <f t="shared" si="30"/>
        <v>1003.9660696599079</v>
      </c>
      <c r="M154" s="4">
        <f t="shared" si="31"/>
        <v>326.32685470168383</v>
      </c>
    </row>
    <row r="155" spans="1:13" x14ac:dyDescent="0.25">
      <c r="A155" s="7">
        <f t="shared" si="26"/>
        <v>14.299999999999965</v>
      </c>
      <c r="B155" s="4">
        <v>0</v>
      </c>
      <c r="C155" s="4">
        <v>1</v>
      </c>
      <c r="D155" s="4">
        <f t="shared" si="33"/>
        <v>0.58452100130795437</v>
      </c>
      <c r="E155" s="13">
        <f t="shared" si="27"/>
        <v>2.3056823601878829E-3</v>
      </c>
      <c r="F155" s="4">
        <f t="shared" si="32"/>
        <v>13.279175090663335</v>
      </c>
      <c r="G155" s="4">
        <f t="shared" si="34"/>
        <v>0.41239674194606629</v>
      </c>
      <c r="H155" s="4">
        <f t="shared" si="28"/>
        <v>145.08638051768395</v>
      </c>
      <c r="I155" s="14">
        <f t="shared" si="35"/>
        <v>-1.7410017709865663E-2</v>
      </c>
      <c r="J155" s="15">
        <f t="shared" si="29"/>
        <v>-1.4940027319456568</v>
      </c>
      <c r="K155" s="4">
        <f t="shared" si="36"/>
        <v>-85.599850951813792</v>
      </c>
      <c r="L155" s="4">
        <f t="shared" si="30"/>
        <v>989.50215095564954</v>
      </c>
      <c r="M155" s="4">
        <f t="shared" si="31"/>
        <v>327.46511382588488</v>
      </c>
    </row>
    <row r="156" spans="1:13" x14ac:dyDescent="0.25">
      <c r="A156" s="7">
        <f t="shared" si="26"/>
        <v>14.399999999999965</v>
      </c>
      <c r="B156" s="4">
        <v>0</v>
      </c>
      <c r="C156" s="4">
        <v>1</v>
      </c>
      <c r="D156" s="4">
        <f t="shared" si="33"/>
        <v>0.59561234806356256</v>
      </c>
      <c r="E156" s="13">
        <f t="shared" si="27"/>
        <v>2.3066310196764262E-3</v>
      </c>
      <c r="F156" s="4">
        <f t="shared" si="32"/>
        <v>12.926383218191159</v>
      </c>
      <c r="G156" s="4">
        <f t="shared" si="34"/>
        <v>0.40144047261463223</v>
      </c>
      <c r="H156" s="4">
        <f t="shared" si="28"/>
        <v>146.37901883950306</v>
      </c>
      <c r="I156" s="14">
        <f t="shared" si="35"/>
        <v>-1.6874456493567516E-2</v>
      </c>
      <c r="J156" s="15">
        <f t="shared" si="29"/>
        <v>-1.4956901775950135</v>
      </c>
      <c r="K156" s="4">
        <f t="shared" si="36"/>
        <v>-85.696534239592054</v>
      </c>
      <c r="L156" s="4">
        <f t="shared" si="30"/>
        <v>974.90738959344617</v>
      </c>
      <c r="M156" s="4">
        <f t="shared" si="31"/>
        <v>328.58810641022956</v>
      </c>
    </row>
    <row r="157" spans="1:13" x14ac:dyDescent="0.25">
      <c r="A157" s="7">
        <f t="shared" si="26"/>
        <v>14.499999999999964</v>
      </c>
      <c r="B157" s="4">
        <v>0</v>
      </c>
      <c r="C157" s="4">
        <v>1</v>
      </c>
      <c r="D157" s="4">
        <f t="shared" si="33"/>
        <v>0.60652221832175179</v>
      </c>
      <c r="E157" s="13">
        <f t="shared" si="27"/>
        <v>2.3075879544232295E-3</v>
      </c>
      <c r="F157" s="4">
        <f t="shared" si="32"/>
        <v>12.579208222297044</v>
      </c>
      <c r="G157" s="4">
        <f t="shared" si="34"/>
        <v>0.39065864044400755</v>
      </c>
      <c r="H157" s="4">
        <f t="shared" si="28"/>
        <v>147.63693966173275</v>
      </c>
      <c r="I157" s="14">
        <f t="shared" si="35"/>
        <v>-1.6363713491866976E-2</v>
      </c>
      <c r="J157" s="15">
        <f t="shared" si="29"/>
        <v>-1.4973265489442003</v>
      </c>
      <c r="K157" s="4">
        <f t="shared" si="36"/>
        <v>-85.790291192372052</v>
      </c>
      <c r="L157" s="4">
        <f t="shared" si="30"/>
        <v>960.18531656570269</v>
      </c>
      <c r="M157" s="4">
        <f t="shared" si="31"/>
        <v>329.69590841989003</v>
      </c>
    </row>
    <row r="158" spans="1:13" x14ac:dyDescent="0.25">
      <c r="A158" s="7">
        <f t="shared" si="26"/>
        <v>14.599999999999964</v>
      </c>
      <c r="B158" s="4">
        <v>0</v>
      </c>
      <c r="C158" s="4">
        <v>1</v>
      </c>
      <c r="D158" s="4">
        <f t="shared" si="33"/>
        <v>0.61724737924580619</v>
      </c>
      <c r="E158" s="13">
        <f t="shared" si="27"/>
        <v>2.3085529388099705E-3</v>
      </c>
      <c r="F158" s="4">
        <f t="shared" si="32"/>
        <v>12.237768759555612</v>
      </c>
      <c r="G158" s="4">
        <f t="shared" si="34"/>
        <v>0.38005493042098171</v>
      </c>
      <c r="H158" s="4">
        <f t="shared" si="28"/>
        <v>148.86071653768832</v>
      </c>
      <c r="I158" s="14">
        <f t="shared" si="35"/>
        <v>-1.5876211073869315E-2</v>
      </c>
      <c r="J158" s="15">
        <f t="shared" si="29"/>
        <v>-1.4989141700515871</v>
      </c>
      <c r="K158" s="4">
        <f t="shared" si="36"/>
        <v>-85.881254968578332</v>
      </c>
      <c r="L158" s="4">
        <f t="shared" si="30"/>
        <v>945.33940292353373</v>
      </c>
      <c r="M158" s="4">
        <f t="shared" si="31"/>
        <v>330.78860115364529</v>
      </c>
    </row>
    <row r="159" spans="1:13" x14ac:dyDescent="0.25">
      <c r="A159" s="7">
        <f t="shared" si="26"/>
        <v>14.699999999999964</v>
      </c>
      <c r="B159" s="4">
        <v>0</v>
      </c>
      <c r="C159" s="4">
        <v>1</v>
      </c>
      <c r="D159" s="4">
        <f t="shared" si="33"/>
        <v>0.62778505292689468</v>
      </c>
      <c r="E159" s="13">
        <f t="shared" si="27"/>
        <v>2.3095257511717773E-3</v>
      </c>
      <c r="F159" s="4">
        <f t="shared" si="32"/>
        <v>11.902167694094285</v>
      </c>
      <c r="G159" s="4">
        <f t="shared" si="34"/>
        <v>0.36963253708367338</v>
      </c>
      <c r="H159" s="4">
        <f t="shared" si="28"/>
        <v>150.05093330709775</v>
      </c>
      <c r="I159" s="14">
        <f t="shared" si="35"/>
        <v>-1.5410495305788979E-2</v>
      </c>
      <c r="J159" s="15">
        <f t="shared" si="29"/>
        <v>-1.5004552195821661</v>
      </c>
      <c r="K159" s="4">
        <f t="shared" si="36"/>
        <v>-85.969550396228001</v>
      </c>
      <c r="L159" s="4">
        <f t="shared" si="30"/>
        <v>930.37305889573349</v>
      </c>
      <c r="M159" s="4">
        <f t="shared" si="31"/>
        <v>331.86627100329338</v>
      </c>
    </row>
    <row r="160" spans="1:13" x14ac:dyDescent="0.25">
      <c r="A160" s="7">
        <f t="shared" si="26"/>
        <v>14.799999999999963</v>
      </c>
      <c r="B160" s="4">
        <v>0</v>
      </c>
      <c r="C160" s="4">
        <v>1</v>
      </c>
      <c r="D160" s="4">
        <f t="shared" si="33"/>
        <v>0.63813289716380517</v>
      </c>
      <c r="E160" s="13">
        <f t="shared" si="27"/>
        <v>2.3105061738454427E-3</v>
      </c>
      <c r="F160" s="4">
        <f t="shared" si="32"/>
        <v>11.57249282286968</v>
      </c>
      <c r="G160" s="4">
        <f t="shared" si="34"/>
        <v>0.35939418704564224</v>
      </c>
      <c r="H160" s="4">
        <f t="shared" si="28"/>
        <v>151.20818258938471</v>
      </c>
      <c r="I160" s="14">
        <f t="shared" si="35"/>
        <v>-1.4965224571520289E-2</v>
      </c>
      <c r="J160" s="15">
        <f t="shared" si="29"/>
        <v>-1.501951742039318</v>
      </c>
      <c r="K160" s="4">
        <f t="shared" si="36"/>
        <v>-86.055294616462064</v>
      </c>
      <c r="L160" s="4">
        <f t="shared" si="30"/>
        <v>915.28963314703367</v>
      </c>
      <c r="M160" s="4">
        <f t="shared" si="31"/>
        <v>332.92900921343966</v>
      </c>
    </row>
    <row r="161" spans="1:13" x14ac:dyDescent="0.25">
      <c r="A161" s="7">
        <f t="shared" si="26"/>
        <v>14.899999999999963</v>
      </c>
      <c r="B161" s="4">
        <v>0</v>
      </c>
      <c r="C161" s="4">
        <v>1</v>
      </c>
      <c r="D161" s="4">
        <f t="shared" si="33"/>
        <v>0.64828898605959318</v>
      </c>
      <c r="E161" s="13">
        <f t="shared" si="27"/>
        <v>2.3114939932089799E-3</v>
      </c>
      <c r="F161" s="4">
        <f t="shared" si="32"/>
        <v>11.248817595480514</v>
      </c>
      <c r="G161" s="4">
        <f t="shared" si="34"/>
        <v>0.34934216135032647</v>
      </c>
      <c r="H161" s="4">
        <f t="shared" si="28"/>
        <v>152.33306434893277</v>
      </c>
      <c r="I161" s="14">
        <f t="shared" si="35"/>
        <v>-1.4539159391315155E-2</v>
      </c>
      <c r="J161" s="15">
        <f t="shared" si="29"/>
        <v>-1.5034056579784496</v>
      </c>
      <c r="K161" s="4">
        <f t="shared" si="36"/>
        <v>-86.138597668742335</v>
      </c>
      <c r="L161" s="4">
        <f t="shared" si="30"/>
        <v>900.09241216954422</v>
      </c>
      <c r="M161" s="4">
        <f t="shared" si="31"/>
        <v>333.97691164244446</v>
      </c>
    </row>
    <row r="162" spans="1:13" x14ac:dyDescent="0.25">
      <c r="A162" s="7">
        <f t="shared" si="26"/>
        <v>14.999999999999963</v>
      </c>
      <c r="B162" s="4">
        <v>0</v>
      </c>
      <c r="C162" s="4">
        <v>1</v>
      </c>
      <c r="D162" s="4">
        <f t="shared" si="33"/>
        <v>0.65825179053371274</v>
      </c>
      <c r="E162" s="13">
        <f t="shared" si="27"/>
        <v>2.3124889997129206E-3</v>
      </c>
      <c r="F162" s="4">
        <f t="shared" si="32"/>
        <v>10.931201826705403</v>
      </c>
      <c r="G162" s="4">
        <f t="shared" si="34"/>
        <v>0.33947831759954661</v>
      </c>
      <c r="H162" s="4">
        <f t="shared" si="28"/>
        <v>153.4261845316033</v>
      </c>
      <c r="I162" s="14">
        <f t="shared" si="35"/>
        <v>-1.4131153296871094E-2</v>
      </c>
      <c r="J162" s="15">
        <f t="shared" si="29"/>
        <v>-1.5048187733081366</v>
      </c>
      <c r="K162" s="4">
        <f t="shared" si="36"/>
        <v>-86.219563023766426</v>
      </c>
      <c r="L162" s="4">
        <f t="shared" si="30"/>
        <v>884.78461980122518</v>
      </c>
      <c r="M162" s="4">
        <f t="shared" si="31"/>
        <v>335.01007852523281</v>
      </c>
    </row>
    <row r="163" spans="1:13" x14ac:dyDescent="0.25">
      <c r="A163" s="7">
        <f t="shared" si="26"/>
        <v>15.099999999999962</v>
      </c>
      <c r="B163" s="4">
        <v>0</v>
      </c>
      <c r="C163" s="4">
        <v>1</v>
      </c>
      <c r="D163" s="4">
        <f t="shared" si="33"/>
        <v>0.66802015884041888</v>
      </c>
      <c r="E163" s="13">
        <f t="shared" si="27"/>
        <v>2.3134909879037606E-3</v>
      </c>
      <c r="F163" s="4">
        <f t="shared" si="32"/>
        <v>10.619692400023732</v>
      </c>
      <c r="G163" s="4">
        <f t="shared" si="34"/>
        <v>0.32980411180197922</v>
      </c>
      <c r="H163" s="4">
        <f t="shared" si="28"/>
        <v>154.48815377160568</v>
      </c>
      <c r="I163" s="14">
        <f t="shared" si="35"/>
        <v>-1.3740144639669362E-2</v>
      </c>
      <c r="J163" s="15">
        <f t="shared" si="29"/>
        <v>-1.5061927877721035</v>
      </c>
      <c r="K163" s="4">
        <f t="shared" si="36"/>
        <v>-86.298288069448247</v>
      </c>
      <c r="L163" s="4">
        <f t="shared" si="30"/>
        <v>869.36941686522084</v>
      </c>
      <c r="M163" s="4">
        <f t="shared" si="31"/>
        <v>336.02861423859633</v>
      </c>
    </row>
    <row r="164" spans="1:13" x14ac:dyDescent="0.25">
      <c r="A164" s="7">
        <f t="shared" si="26"/>
        <v>15.199999999999962</v>
      </c>
      <c r="B164" s="4">
        <v>0</v>
      </c>
      <c r="C164" s="4">
        <v>1</v>
      </c>
      <c r="D164" s="4">
        <f t="shared" si="33"/>
        <v>0.67759329717656669</v>
      </c>
      <c r="E164" s="13">
        <f t="shared" si="27"/>
        <v>2.3144997564399465E-3</v>
      </c>
      <c r="F164" s="4">
        <f t="shared" si="32"/>
        <v>10.314323960470047</v>
      </c>
      <c r="G164" s="4">
        <f t="shared" si="34"/>
        <v>0.32032061989037408</v>
      </c>
      <c r="H164" s="4">
        <f t="shared" si="28"/>
        <v>155.51958616765268</v>
      </c>
      <c r="I164" s="14">
        <f t="shared" si="35"/>
        <v>-1.3365149225286782E-2</v>
      </c>
      <c r="J164" s="15">
        <f t="shared" si="29"/>
        <v>-1.5075293026946321</v>
      </c>
      <c r="K164" s="4">
        <f t="shared" si="36"/>
        <v>-86.374864554696259</v>
      </c>
      <c r="L164" s="4">
        <f t="shared" si="30"/>
        <v>853.8499009239016</v>
      </c>
      <c r="M164" s="4">
        <f t="shared" si="31"/>
        <v>337.03262706954968</v>
      </c>
    </row>
    <row r="165" spans="1:13" x14ac:dyDescent="0.25">
      <c r="A165" s="7">
        <f t="shared" si="26"/>
        <v>15.299999999999962</v>
      </c>
      <c r="B165" s="4">
        <v>0</v>
      </c>
      <c r="C165" s="4">
        <v>1</v>
      </c>
      <c r="D165" s="4">
        <f t="shared" si="33"/>
        <v>0.68697075045437939</v>
      </c>
      <c r="E165" s="13">
        <f t="shared" si="27"/>
        <v>2.3155151081008028E-3</v>
      </c>
      <c r="F165" s="4">
        <f t="shared" si="32"/>
        <v>10.015119595283162</v>
      </c>
      <c r="G165" s="4">
        <f t="shared" si="34"/>
        <v>0.31102855885972547</v>
      </c>
      <c r="H165" s="4">
        <f t="shared" si="28"/>
        <v>156.52109812718101</v>
      </c>
      <c r="I165" s="14">
        <f t="shared" si="35"/>
        <v>-1.3005253680053747E-2</v>
      </c>
      <c r="J165" s="15">
        <f t="shared" si="29"/>
        <v>-1.5088298280626375</v>
      </c>
      <c r="K165" s="4">
        <f t="shared" si="36"/>
        <v>-86.449378995185484</v>
      </c>
      <c r="L165" s="4">
        <f t="shared" si="30"/>
        <v>838.22910614150044</v>
      </c>
      <c r="M165" s="4">
        <f t="shared" si="31"/>
        <v>338.02222898723886</v>
      </c>
    </row>
    <row r="166" spans="1:13" x14ac:dyDescent="0.25">
      <c r="A166" s="7">
        <f t="shared" si="26"/>
        <v>15.399999999999961</v>
      </c>
      <c r="B166" s="4">
        <v>0</v>
      </c>
      <c r="C166" s="4">
        <v>1</v>
      </c>
      <c r="D166" s="4">
        <f t="shared" si="33"/>
        <v>0.696152383307441</v>
      </c>
      <c r="E166" s="13">
        <f t="shared" si="27"/>
        <v>2.3165368497887963E-3</v>
      </c>
      <c r="F166" s="4">
        <f t="shared" si="32"/>
        <v>9.7220915009330504</v>
      </c>
      <c r="G166" s="4">
        <f t="shared" si="34"/>
        <v>0.30192830748239285</v>
      </c>
      <c r="H166" s="4">
        <f t="shared" si="28"/>
        <v>157.49330727727431</v>
      </c>
      <c r="I166" s="14">
        <f t="shared" si="35"/>
        <v>-1.2659609468178618E-2</v>
      </c>
      <c r="J166" s="15">
        <f t="shared" si="29"/>
        <v>-1.5100957890094555</v>
      </c>
      <c r="K166" s="4">
        <f t="shared" si="36"/>
        <v>-86.521913044850393</v>
      </c>
      <c r="L166" s="4">
        <f t="shared" si="30"/>
        <v>822.51000324929271</v>
      </c>
      <c r="M166" s="4">
        <f t="shared" si="31"/>
        <v>338.99753541884144</v>
      </c>
    </row>
    <row r="167" spans="1:13" x14ac:dyDescent="0.25">
      <c r="A167" s="7">
        <f t="shared" si="26"/>
        <v>15.499999999999961</v>
      </c>
      <c r="B167" s="4">
        <v>0</v>
      </c>
      <c r="C167" s="4">
        <v>1</v>
      </c>
      <c r="D167" s="4">
        <f t="shared" si="33"/>
        <v>0.70513836139105657</v>
      </c>
      <c r="E167" s="13">
        <f t="shared" si="27"/>
        <v>2.317564792525522E-3</v>
      </c>
      <c r="F167" s="4">
        <f t="shared" si="32"/>
        <v>9.4352416352397004</v>
      </c>
      <c r="G167" s="4">
        <f t="shared" si="34"/>
        <v>0.29301992656023912</v>
      </c>
      <c r="H167" s="4">
        <f t="shared" si="28"/>
        <v>158.43683144079827</v>
      </c>
      <c r="I167" s="14">
        <f t="shared" si="35"/>
        <v>-1.2327427487596894E-2</v>
      </c>
      <c r="J167" s="15">
        <f t="shared" si="29"/>
        <v>-1.5113285317582152</v>
      </c>
      <c r="K167" s="4">
        <f t="shared" si="36"/>
        <v>-86.59254383641418</v>
      </c>
      <c r="L167" s="4">
        <f t="shared" si="30"/>
        <v>806.69549960735515</v>
      </c>
      <c r="M167" s="4">
        <f t="shared" si="31"/>
        <v>339.95866502984302</v>
      </c>
    </row>
    <row r="168" spans="1:13" x14ac:dyDescent="0.25">
      <c r="A168" s="7">
        <f t="shared" si="26"/>
        <v>15.599999999999961</v>
      </c>
      <c r="B168" s="4">
        <v>0</v>
      </c>
      <c r="C168" s="4">
        <v>1</v>
      </c>
      <c r="D168" s="4">
        <f t="shared" si="33"/>
        <v>0.71392913303130268</v>
      </c>
      <c r="E168" s="13">
        <f t="shared" si="27"/>
        <v>2.3185987514417923E-3</v>
      </c>
      <c r="F168" s="4">
        <f t="shared" si="32"/>
        <v>9.1545623534331177</v>
      </c>
      <c r="G168" s="4">
        <f t="shared" si="34"/>
        <v>0.28430317867804711</v>
      </c>
      <c r="H168" s="4">
        <f t="shared" si="28"/>
        <v>159.35228767614157</v>
      </c>
      <c r="I168" s="14">
        <f t="shared" si="35"/>
        <v>-1.2007973181567651E-2</v>
      </c>
      <c r="J168" s="15">
        <f t="shared" si="29"/>
        <v>-1.5125293290763719</v>
      </c>
      <c r="K168" s="4">
        <f t="shared" si="36"/>
        <v>-86.661344293909778</v>
      </c>
      <c r="L168" s="4">
        <f t="shared" si="30"/>
        <v>790.78843935704231</v>
      </c>
      <c r="M168" s="4">
        <f t="shared" si="31"/>
        <v>340.90573950902399</v>
      </c>
    </row>
    <row r="169" spans="1:13" x14ac:dyDescent="0.25">
      <c r="A169" s="7">
        <f t="shared" si="26"/>
        <v>15.69999999999996</v>
      </c>
      <c r="B169" s="4">
        <v>0</v>
      </c>
      <c r="C169" s="4">
        <v>1</v>
      </c>
      <c r="D169" s="4">
        <f t="shared" si="33"/>
        <v>0.7225254112705467</v>
      </c>
      <c r="E169" s="13">
        <f t="shared" si="27"/>
        <v>2.3196385457622017E-3</v>
      </c>
      <c r="F169" s="4">
        <f t="shared" si="32"/>
        <v>8.8800370271414977</v>
      </c>
      <c r="G169" s="4">
        <f t="shared" si="34"/>
        <v>0.27577754742675459</v>
      </c>
      <c r="H169" s="4">
        <f t="shared" si="28"/>
        <v>160.24029137885572</v>
      </c>
      <c r="I169" s="14">
        <f t="shared" si="35"/>
        <v>-1.1700562110633127E-2</v>
      </c>
      <c r="J169" s="15">
        <f t="shared" si="29"/>
        <v>-1.5136993852874352</v>
      </c>
      <c r="K169" s="4">
        <f t="shared" si="36"/>
        <v>-86.728383419830124</v>
      </c>
      <c r="L169" s="4">
        <f t="shared" si="30"/>
        <v>774.79160365843939</v>
      </c>
      <c r="M169" s="4">
        <f t="shared" si="31"/>
        <v>341.83888335844307</v>
      </c>
    </row>
    <row r="170" spans="1:13" x14ac:dyDescent="0.25">
      <c r="A170" s="7">
        <f t="shared" si="26"/>
        <v>15.79999999999996</v>
      </c>
      <c r="B170" s="4">
        <v>0</v>
      </c>
      <c r="C170" s="4">
        <v>1</v>
      </c>
      <c r="D170" s="4">
        <f t="shared" si="33"/>
        <v>0.73092815635099972</v>
      </c>
      <c r="E170" s="13">
        <f t="shared" si="27"/>
        <v>2.320683998784533E-3</v>
      </c>
      <c r="F170" s="4">
        <f t="shared" si="32"/>
        <v>8.6116406454312262</v>
      </c>
      <c r="G170" s="4">
        <f t="shared" si="34"/>
        <v>0.26744225606929273</v>
      </c>
      <c r="H170" s="4">
        <f t="shared" si="28"/>
        <v>161.10145544339883</v>
      </c>
      <c r="I170" s="14">
        <f t="shared" si="35"/>
        <v>-1.1404555936148945E-2</v>
      </c>
      <c r="J170" s="15">
        <f t="shared" si="29"/>
        <v>-1.5148398408810502</v>
      </c>
      <c r="K170" s="4">
        <f t="shared" si="36"/>
        <v>-86.793726559265679</v>
      </c>
      <c r="L170" s="4">
        <f t="shared" si="30"/>
        <v>758.70771100718582</v>
      </c>
      <c r="M170" s="4">
        <f t="shared" si="31"/>
        <v>342.75822368866164</v>
      </c>
    </row>
    <row r="171" spans="1:13" x14ac:dyDescent="0.25">
      <c r="A171" s="7">
        <f t="shared" si="26"/>
        <v>15.899999999999959</v>
      </c>
      <c r="B171" s="4">
        <v>0</v>
      </c>
      <c r="C171" s="4">
        <v>1</v>
      </c>
      <c r="D171" s="4">
        <f t="shared" si="33"/>
        <v>0.73913855867198353</v>
      </c>
      <c r="E171" s="13">
        <f t="shared" si="27"/>
        <v>2.3217349378543617E-3</v>
      </c>
      <c r="F171" s="4">
        <f t="shared" si="32"/>
        <v>8.3493403971569524</v>
      </c>
      <c r="G171" s="4">
        <f t="shared" si="34"/>
        <v>0.25929628562599227</v>
      </c>
      <c r="H171" s="4">
        <f t="shared" si="28"/>
        <v>161.93638948311454</v>
      </c>
      <c r="I171" s="14">
        <f t="shared" si="35"/>
        <v>-1.1119358772325295E-2</v>
      </c>
      <c r="J171" s="15">
        <f t="shared" si="29"/>
        <v>-1.5159517767582826</v>
      </c>
      <c r="K171" s="4">
        <f t="shared" si="36"/>
        <v>-86.857435643140718</v>
      </c>
      <c r="L171" s="4">
        <f t="shared" si="30"/>
        <v>742.53941762521083</v>
      </c>
      <c r="M171" s="4">
        <f t="shared" si="31"/>
        <v>343.66389001941133</v>
      </c>
    </row>
    <row r="172" spans="1:13" x14ac:dyDescent="0.25">
      <c r="A172" s="7">
        <f t="shared" si="26"/>
        <v>15.999999999999959</v>
      </c>
      <c r="B172" s="4">
        <v>0</v>
      </c>
      <c r="C172" s="4">
        <v>1</v>
      </c>
      <c r="D172" s="4">
        <f t="shared" si="33"/>
        <v>0.74715802225104444</v>
      </c>
      <c r="E172" s="13">
        <f t="shared" si="27"/>
        <v>2.3227911943351949E-3</v>
      </c>
      <c r="F172" s="4">
        <f t="shared" si="32"/>
        <v>8.0930962340108117</v>
      </c>
      <c r="G172" s="4">
        <f t="shared" si="34"/>
        <v>0.2513383923605842</v>
      </c>
      <c r="H172" s="4">
        <f t="shared" si="28"/>
        <v>162.74569910651562</v>
      </c>
      <c r="I172" s="14">
        <f t="shared" si="35"/>
        <v>-1.0844413868714759E-2</v>
      </c>
      <c r="J172" s="15">
        <f t="shared" si="29"/>
        <v>-1.5170362181451542</v>
      </c>
      <c r="K172" s="4">
        <f t="shared" si="36"/>
        <v>-86.919569412442002</v>
      </c>
      <c r="L172" s="4">
        <f t="shared" si="30"/>
        <v>726.28931792007893</v>
      </c>
      <c r="M172" s="4">
        <f t="shared" si="31"/>
        <v>344.55601408587182</v>
      </c>
    </row>
    <row r="173" spans="1:13" x14ac:dyDescent="0.25">
      <c r="A173" s="7">
        <f t="shared" si="26"/>
        <v>16.099999999999959</v>
      </c>
      <c r="B173" s="4">
        <v>0</v>
      </c>
      <c r="C173" s="4">
        <v>1</v>
      </c>
      <c r="D173" s="4">
        <f t="shared" si="33"/>
        <v>0.75498814871385644</v>
      </c>
      <c r="E173" s="13">
        <f t="shared" si="27"/>
        <v>2.3238526035744924E-3</v>
      </c>
      <c r="F173" s="4">
        <f t="shared" si="32"/>
        <v>7.8428614137853643</v>
      </c>
      <c r="G173" s="4">
        <f t="shared" si="34"/>
        <v>0.24356712465171937</v>
      </c>
      <c r="H173" s="4">
        <f t="shared" si="28"/>
        <v>163.52998524789416</v>
      </c>
      <c r="I173" s="14">
        <f t="shared" si="35"/>
        <v>-1.057920058944308E-2</v>
      </c>
      <c r="J173" s="15">
        <f t="shared" si="29"/>
        <v>-1.5180941382040984</v>
      </c>
      <c r="K173" s="4">
        <f t="shared" si="36"/>
        <v>-86.980183625139347</v>
      </c>
      <c r="L173" s="4">
        <f t="shared" si="30"/>
        <v>709.95994500781103</v>
      </c>
      <c r="M173" s="4">
        <f t="shared" si="31"/>
        <v>345.43472965069043</v>
      </c>
    </row>
    <row r="174" spans="1:13" x14ac:dyDescent="0.25">
      <c r="A174" s="7">
        <f t="shared" si="26"/>
        <v>16.19999999999996</v>
      </c>
      <c r="B174" s="4">
        <v>0</v>
      </c>
      <c r="C174" s="4">
        <v>1</v>
      </c>
      <c r="D174" s="4">
        <f t="shared" si="33"/>
        <v>0.7626307218330115</v>
      </c>
      <c r="E174" s="13">
        <f t="shared" si="27"/>
        <v>2.3249190048658759E-3</v>
      </c>
      <c r="F174" s="4">
        <f t="shared" si="32"/>
        <v>7.5985830234844336</v>
      </c>
      <c r="G174" s="4">
        <f t="shared" si="34"/>
        <v>0.23598083923864699</v>
      </c>
      <c r="H174" s="4">
        <f t="shared" si="28"/>
        <v>164.28984355024261</v>
      </c>
      <c r="I174" s="14">
        <f t="shared" si="35"/>
        <v>-1.0323231659293889E-2</v>
      </c>
      <c r="J174" s="15">
        <f t="shared" si="29"/>
        <v>-1.5191264613700279</v>
      </c>
      <c r="K174" s="4">
        <f t="shared" si="36"/>
        <v>-87.039331247327809</v>
      </c>
      <c r="L174" s="4">
        <f t="shared" si="30"/>
        <v>693.55377129421845</v>
      </c>
      <c r="M174" s="4">
        <f t="shared" si="31"/>
        <v>346.3001723218444</v>
      </c>
    </row>
    <row r="175" spans="1:13" x14ac:dyDescent="0.25">
      <c r="A175" s="7">
        <f t="shared" si="26"/>
        <v>16.299999999999962</v>
      </c>
      <c r="B175" s="4">
        <v>0</v>
      </c>
      <c r="C175" s="4">
        <v>1</v>
      </c>
      <c r="D175" s="4">
        <f t="shared" si="33"/>
        <v>0.77008769263130228</v>
      </c>
      <c r="E175" s="13">
        <f t="shared" si="27"/>
        <v>2.325990241407852E-3</v>
      </c>
      <c r="F175" s="4">
        <f t="shared" si="32"/>
        <v>7.3602024820288925</v>
      </c>
      <c r="G175" s="4">
        <f t="shared" si="34"/>
        <v>0.22857771683319539</v>
      </c>
      <c r="H175" s="4">
        <f t="shared" si="28"/>
        <v>165.0258637984455</v>
      </c>
      <c r="I175" s="14">
        <f t="shared" si="35"/>
        <v>-1.0076050650097514E-2</v>
      </c>
      <c r="J175" s="15">
        <f t="shared" si="29"/>
        <v>-1.5201340664350378</v>
      </c>
      <c r="K175" s="4">
        <f t="shared" si="36"/>
        <v>-87.097062629967795</v>
      </c>
      <c r="L175" s="4">
        <f t="shared" si="30"/>
        <v>677.07320910996771</v>
      </c>
      <c r="M175" s="4">
        <f t="shared" si="31"/>
        <v>347.15247937641846</v>
      </c>
    </row>
    <row r="176" spans="1:13" x14ac:dyDescent="0.25">
      <c r="A176" s="7">
        <f t="shared" si="26"/>
        <v>16.399999999999963</v>
      </c>
      <c r="B176" s="4">
        <v>0</v>
      </c>
      <c r="C176" s="4">
        <v>1</v>
      </c>
      <c r="D176" s="4">
        <f t="shared" si="33"/>
        <v>0.7773611650609612</v>
      </c>
      <c r="E176" s="13">
        <f t="shared" si="27"/>
        <v>2.3270661602593397E-3</v>
      </c>
      <c r="F176" s="4">
        <f t="shared" si="32"/>
        <v>7.1276560224098846</v>
      </c>
      <c r="G176" s="4">
        <f t="shared" si="34"/>
        <v>0.22135577709347465</v>
      </c>
      <c r="H176" s="4">
        <f t="shared" si="28"/>
        <v>165.73862940068648</v>
      </c>
      <c r="I176" s="14">
        <f t="shared" si="35"/>
        <v>-9.8372296838078396E-3</v>
      </c>
      <c r="J176" s="15">
        <f t="shared" si="29"/>
        <v>-1.5211177894034185</v>
      </c>
      <c r="K176" s="4">
        <f t="shared" si="36"/>
        <v>-87.153425672464763</v>
      </c>
      <c r="L176" s="4">
        <f t="shared" si="30"/>
        <v>660.52061139477564</v>
      </c>
      <c r="M176" s="4">
        <f t="shared" si="31"/>
        <v>347.99178959034333</v>
      </c>
    </row>
    <row r="177" spans="1:13" x14ac:dyDescent="0.25">
      <c r="A177" s="7">
        <f t="shared" si="26"/>
        <v>16.499999999999964</v>
      </c>
      <c r="B177" s="4">
        <v>0</v>
      </c>
      <c r="C177" s="4">
        <v>1</v>
      </c>
      <c r="D177" s="4">
        <f t="shared" si="33"/>
        <v>0.78445338226650718</v>
      </c>
      <c r="E177" s="13">
        <f t="shared" si="27"/>
        <v>2.3281466122922895E-3</v>
      </c>
      <c r="F177" s="4">
        <f t="shared" si="32"/>
        <v>6.9008751532404169</v>
      </c>
      <c r="G177" s="4">
        <f t="shared" si="34"/>
        <v>0.21431289295777689</v>
      </c>
      <c r="H177" s="4">
        <f t="shared" si="28"/>
        <v>166.42871691601053</v>
      </c>
      <c r="I177" s="14">
        <f t="shared" si="35"/>
        <v>-9.6063673312260667E-3</v>
      </c>
      <c r="J177" s="15">
        <f t="shared" si="29"/>
        <v>-1.522078426136541</v>
      </c>
      <c r="K177" s="4">
        <f t="shared" si="36"/>
        <v>-87.208465974209773</v>
      </c>
      <c r="L177" s="4">
        <f t="shared" si="30"/>
        <v>643.89827242631964</v>
      </c>
      <c r="M177" s="4">
        <f t="shared" si="31"/>
        <v>348.81824307411767</v>
      </c>
    </row>
    <row r="178" spans="1:13" x14ac:dyDescent="0.25">
      <c r="A178" s="7">
        <f t="shared" si="26"/>
        <v>16.599999999999966</v>
      </c>
      <c r="B178" s="4">
        <v>0</v>
      </c>
      <c r="C178" s="4">
        <v>1</v>
      </c>
      <c r="D178" s="4">
        <f t="shared" si="33"/>
        <v>0.79136671343538112</v>
      </c>
      <c r="E178" s="13">
        <f t="shared" si="27"/>
        <v>2.3292314521416737E-3</v>
      </c>
      <c r="F178" s="4">
        <f t="shared" si="32"/>
        <v>6.6797870997462976</v>
      </c>
      <c r="G178" s="4">
        <f t="shared" si="34"/>
        <v>0.20744680433994711</v>
      </c>
      <c r="H178" s="4">
        <f t="shared" si="28"/>
        <v>167.09669562598515</v>
      </c>
      <c r="I178" s="14">
        <f t="shared" si="35"/>
        <v>-9.3830866876000833E-3</v>
      </c>
      <c r="J178" s="15">
        <f t="shared" si="29"/>
        <v>-1.523016734805301</v>
      </c>
      <c r="K178" s="4">
        <f t="shared" si="36"/>
        <v>-87.26222697509364</v>
      </c>
      <c r="L178" s="4">
        <f t="shared" si="30"/>
        <v>627.20842858963726</v>
      </c>
      <c r="M178" s="4">
        <f t="shared" si="31"/>
        <v>349.63198111451356</v>
      </c>
    </row>
    <row r="179" spans="1:13" x14ac:dyDescent="0.25">
      <c r="A179" s="7">
        <f t="shared" si="26"/>
        <v>16.699999999999967</v>
      </c>
      <c r="B179" s="4">
        <v>0</v>
      </c>
      <c r="C179" s="4">
        <v>1</v>
      </c>
      <c r="D179" s="4">
        <f t="shared" si="33"/>
        <v>0.79810364123739275</v>
      </c>
      <c r="E179" s="13">
        <f t="shared" si="27"/>
        <v>2.3303205381531066E-3</v>
      </c>
      <c r="F179" s="4">
        <f t="shared" si="32"/>
        <v>6.4643152243203668</v>
      </c>
      <c r="G179" s="4">
        <f t="shared" si="34"/>
        <v>0.20075513119007349</v>
      </c>
      <c r="H179" s="4">
        <f t="shared" si="28"/>
        <v>167.74312714841719</v>
      </c>
      <c r="I179" s="14">
        <f t="shared" si="35"/>
        <v>-9.1670336083285262E-3</v>
      </c>
      <c r="J179" s="15">
        <f t="shared" si="29"/>
        <v>-1.5239334381661338</v>
      </c>
      <c r="K179" s="4">
        <f t="shared" si="36"/>
        <v>-87.314750085912934</v>
      </c>
      <c r="L179" s="4">
        <f t="shared" si="30"/>
        <v>610.45325918297601</v>
      </c>
      <c r="M179" s="4">
        <f t="shared" si="31"/>
        <v>350.43314602224723</v>
      </c>
    </row>
    <row r="180" spans="1:13" x14ac:dyDescent="0.25">
      <c r="A180" s="7">
        <f t="shared" si="26"/>
        <v>16.799999999999969</v>
      </c>
      <c r="B180" s="4">
        <v>0</v>
      </c>
      <c r="C180" s="4">
        <v>1</v>
      </c>
      <c r="D180" s="4">
        <f t="shared" si="33"/>
        <v>0.80466674985115927</v>
      </c>
      <c r="E180" s="13">
        <f t="shared" si="27"/>
        <v>2.3314137323283443E-3</v>
      </c>
      <c r="F180" s="4">
        <f t="shared" si="32"/>
        <v>6.2543794268386357</v>
      </c>
      <c r="G180" s="4">
        <f t="shared" si="34"/>
        <v>0.1942353859266657</v>
      </c>
      <c r="H180" s="4">
        <f t="shared" si="28"/>
        <v>168.36856509110106</v>
      </c>
      <c r="I180" s="14">
        <f t="shared" si="35"/>
        <v>-8.957875089764495E-3</v>
      </c>
      <c r="J180" s="15">
        <f t="shared" si="29"/>
        <v>-1.5248292256751101</v>
      </c>
      <c r="K180" s="4">
        <f t="shared" si="36"/>
        <v>-87.366074809498286</v>
      </c>
      <c r="L180" s="4">
        <f t="shared" si="30"/>
        <v>593.6348872562412</v>
      </c>
      <c r="M180" s="4">
        <f t="shared" si="31"/>
        <v>351.22188098557785</v>
      </c>
    </row>
    <row r="181" spans="1:13" x14ac:dyDescent="0.25">
      <c r="A181" s="7">
        <f t="shared" si="26"/>
        <v>16.89999999999997</v>
      </c>
      <c r="B181" s="4">
        <v>0</v>
      </c>
      <c r="C181" s="4">
        <v>1</v>
      </c>
      <c r="D181" s="4">
        <f t="shared" si="33"/>
        <v>0.81105871357315185</v>
      </c>
      <c r="E181" s="13">
        <f t="shared" si="27"/>
        <v>2.3325109002689057E-3</v>
      </c>
      <c r="F181" s="4">
        <f t="shared" si="32"/>
        <v>6.0498965250048986</v>
      </c>
      <c r="G181" s="4">
        <f t="shared" si="34"/>
        <v>0.18788498524859931</v>
      </c>
      <c r="H181" s="4">
        <f t="shared" si="28"/>
        <v>168.97355474360154</v>
      </c>
      <c r="I181" s="14">
        <f t="shared" si="35"/>
        <v>-8.7552977816770274E-3</v>
      </c>
      <c r="J181" s="15">
        <f t="shared" si="29"/>
        <v>-1.5257047554532779</v>
      </c>
      <c r="K181" s="4">
        <f t="shared" si="36"/>
        <v>-87.416238853319982</v>
      </c>
      <c r="L181" s="4">
        <f t="shared" si="30"/>
        <v>576.7553804783779</v>
      </c>
      <c r="M181" s="4">
        <f t="shared" si="31"/>
        <v>351.99832992978219</v>
      </c>
    </row>
    <row r="182" spans="1:13" x14ac:dyDescent="0.25">
      <c r="A182" s="7">
        <f t="shared" si="26"/>
        <v>16.999999999999972</v>
      </c>
      <c r="B182" s="4">
        <v>0</v>
      </c>
      <c r="C182" s="4">
        <v>1</v>
      </c>
      <c r="D182" s="4">
        <f t="shared" si="33"/>
        <v>0.81728228600270947</v>
      </c>
      <c r="E182" s="13">
        <f t="shared" si="27"/>
        <v>2.3336119111180367E-3</v>
      </c>
      <c r="F182" s="4">
        <f t="shared" si="32"/>
        <v>5.8507806150499153</v>
      </c>
      <c r="G182" s="4">
        <f t="shared" si="34"/>
        <v>0.18170126133695388</v>
      </c>
      <c r="H182" s="4">
        <f t="shared" si="28"/>
        <v>169.55863280510653</v>
      </c>
      <c r="I182" s="14">
        <f t="shared" si="35"/>
        <v>-8.5590066193120574E-3</v>
      </c>
      <c r="J182" s="15">
        <f t="shared" si="29"/>
        <v>-1.5265606561152092</v>
      </c>
      <c r="K182" s="4">
        <f t="shared" si="36"/>
        <v>-87.465278234255692</v>
      </c>
      <c r="L182" s="4">
        <f t="shared" si="30"/>
        <v>559.816752030207</v>
      </c>
      <c r="M182" s="4">
        <f t="shared" si="31"/>
        <v>352.76263738243841</v>
      </c>
    </row>
    <row r="183" spans="1:13" x14ac:dyDescent="0.25">
      <c r="A183" s="7">
        <f t="shared" si="26"/>
        <v>17.099999999999973</v>
      </c>
      <c r="B183" s="4">
        <v>0</v>
      </c>
      <c r="C183" s="4">
        <v>1</v>
      </c>
      <c r="D183" s="4">
        <f t="shared" si="33"/>
        <v>0.8233402897943547</v>
      </c>
      <c r="E183" s="13">
        <f t="shared" si="27"/>
        <v>2.3347166375012381E-3</v>
      </c>
      <c r="F183" s="4">
        <f t="shared" si="32"/>
        <v>5.6569434131649219</v>
      </c>
      <c r="G183" s="4">
        <f t="shared" si="34"/>
        <v>0.17568147245853794</v>
      </c>
      <c r="H183" s="4">
        <f t="shared" si="28"/>
        <v>170.12432714642301</v>
      </c>
      <c r="I183" s="14">
        <f t="shared" si="35"/>
        <v>-8.3687235642225105E-3</v>
      </c>
      <c r="J183" s="15">
        <f t="shared" si="29"/>
        <v>-1.5273975284716315</v>
      </c>
      <c r="K183" s="4">
        <f t="shared" si="36"/>
        <v>-87.513227376143888</v>
      </c>
      <c r="L183" s="4">
        <f t="shared" si="30"/>
        <v>542.8209615194163</v>
      </c>
      <c r="M183" s="4">
        <f t="shared" si="31"/>
        <v>353.51494834444009</v>
      </c>
    </row>
    <row r="184" spans="1:13" x14ac:dyDescent="0.25">
      <c r="A184" s="7">
        <f t="shared" si="26"/>
        <v>17.199999999999974</v>
      </c>
      <c r="B184" s="4">
        <v>0</v>
      </c>
      <c r="C184" s="4">
        <v>1</v>
      </c>
      <c r="D184" s="4">
        <f t="shared" si="33"/>
        <v>0.82923560696700327</v>
      </c>
      <c r="E184" s="13">
        <f t="shared" si="27"/>
        <v>2.335824955465552E-3</v>
      </c>
      <c r="F184" s="4">
        <f t="shared" si="32"/>
        <v>5.4682945780951764</v>
      </c>
      <c r="G184" s="4">
        <f t="shared" si="34"/>
        <v>0.16982281298432222</v>
      </c>
      <c r="H184" s="4">
        <f t="shared" si="28"/>
        <v>170.67115660423252</v>
      </c>
      <c r="I184" s="14">
        <f t="shared" si="35"/>
        <v>-8.1841864441269639E-3</v>
      </c>
      <c r="J184" s="15">
        <f t="shared" si="29"/>
        <v>-1.5282159471160441</v>
      </c>
      <c r="K184" s="4">
        <f t="shared" si="36"/>
        <v>-87.560119200690067</v>
      </c>
      <c r="L184" s="4">
        <f t="shared" si="30"/>
        <v>525.76991591458727</v>
      </c>
      <c r="M184" s="4">
        <f t="shared" si="31"/>
        <v>354.25540816664994</v>
      </c>
    </row>
    <row r="185" spans="1:13" x14ac:dyDescent="0.25">
      <c r="A185" s="7">
        <f t="shared" si="26"/>
        <v>17.299999999999976</v>
      </c>
      <c r="B185" s="4">
        <v>0</v>
      </c>
      <c r="C185" s="4">
        <v>1</v>
      </c>
      <c r="D185" s="4">
        <f t="shared" si="33"/>
        <v>0.83497116975812591</v>
      </c>
      <c r="E185" s="13">
        <f t="shared" si="27"/>
        <v>2.3369367444178047E-3</v>
      </c>
      <c r="F185" s="4">
        <f t="shared" si="32"/>
        <v>5.2847420153593498</v>
      </c>
      <c r="G185" s="4">
        <f t="shared" si="34"/>
        <v>0.16412242283724687</v>
      </c>
      <c r="H185" s="4">
        <f t="shared" si="28"/>
        <v>171.19963080576846</v>
      </c>
      <c r="I185" s="14">
        <f t="shared" si="35"/>
        <v>-8.0051478830266698E-3</v>
      </c>
      <c r="J185" s="15">
        <f t="shared" si="29"/>
        <v>-1.5290164619043467</v>
      </c>
      <c r="K185" s="4">
        <f t="shared" si="36"/>
        <v>-87.605985212242942</v>
      </c>
      <c r="L185" s="4">
        <f t="shared" si="30"/>
        <v>508.66547049531363</v>
      </c>
      <c r="M185" s="4">
        <f t="shared" si="31"/>
        <v>354.98416243209357</v>
      </c>
    </row>
    <row r="186" spans="1:13" x14ac:dyDescent="0.25">
      <c r="A186" s="7">
        <f t="shared" si="26"/>
        <v>17.399999999999977</v>
      </c>
      <c r="B186" s="4">
        <v>0</v>
      </c>
      <c r="C186" s="4">
        <v>1</v>
      </c>
      <c r="D186" s="4">
        <f t="shared" si="33"/>
        <v>0.84054995200962102</v>
      </c>
      <c r="E186" s="13">
        <f t="shared" si="27"/>
        <v>2.3380518870619836E-3</v>
      </c>
      <c r="F186" s="4">
        <f t="shared" si="32"/>
        <v>5.1061921635945415</v>
      </c>
      <c r="G186" s="4">
        <f t="shared" si="34"/>
        <v>0.15857739638492363</v>
      </c>
      <c r="H186" s="4">
        <f t="shared" si="28"/>
        <v>171.71025002212792</v>
      </c>
      <c r="I186" s="14">
        <f t="shared" si="35"/>
        <v>-7.8313743136744895E-3</v>
      </c>
      <c r="J186" s="15">
        <f t="shared" si="29"/>
        <v>-1.5297995993357141</v>
      </c>
      <c r="K186" s="4">
        <f t="shared" si="36"/>
        <v>-87.650855576912576</v>
      </c>
      <c r="L186" s="4">
        <f t="shared" si="30"/>
        <v>491.50942981563634</v>
      </c>
      <c r="M186" s="4">
        <f t="shared" si="31"/>
        <v>355.70135684358502</v>
      </c>
    </row>
    <row r="187" spans="1:13" x14ac:dyDescent="0.25">
      <c r="A187" s="7">
        <f t="shared" si="26"/>
        <v>17.499999999999979</v>
      </c>
      <c r="B187" s="4">
        <v>0</v>
      </c>
      <c r="C187" s="4">
        <v>1</v>
      </c>
      <c r="D187" s="4">
        <f t="shared" si="33"/>
        <v>0.84597496107105352</v>
      </c>
      <c r="E187" s="13">
        <f t="shared" si="27"/>
        <v>2.3391702693359179E-3</v>
      </c>
      <c r="F187" s="4">
        <f t="shared" si="32"/>
        <v>4.9325502635547656</v>
      </c>
      <c r="G187" s="4">
        <f t="shared" si="34"/>
        <v>0.15318479079362624</v>
      </c>
      <c r="H187" s="4">
        <f t="shared" si="28"/>
        <v>172.20350504848341</v>
      </c>
      <c r="I187" s="14">
        <f t="shared" si="35"/>
        <v>-7.6626450652592989E-3</v>
      </c>
      <c r="J187" s="15">
        <f t="shared" si="29"/>
        <v>-1.5305658638422399</v>
      </c>
      <c r="K187" s="4">
        <f t="shared" si="36"/>
        <v>-87.694759196461419</v>
      </c>
      <c r="L187" s="4">
        <f t="shared" si="30"/>
        <v>474.30354867818926</v>
      </c>
      <c r="M187" s="4">
        <f t="shared" si="31"/>
        <v>356.40713711666808</v>
      </c>
    </row>
    <row r="188" spans="1:13" x14ac:dyDescent="0.25">
      <c r="A188" s="7">
        <f t="shared" si="26"/>
        <v>17.59999999999998</v>
      </c>
      <c r="B188" s="4">
        <v>0</v>
      </c>
      <c r="C188" s="4">
        <v>1</v>
      </c>
      <c r="D188" s="4">
        <f t="shared" si="33"/>
        <v>0.85124923020500742</v>
      </c>
      <c r="E188" s="13">
        <f t="shared" si="27"/>
        <v>2.3402917803474208E-3</v>
      </c>
      <c r="F188" s="4">
        <f t="shared" si="32"/>
        <v>4.7637206103137979</v>
      </c>
      <c r="G188" s="4">
        <f t="shared" si="34"/>
        <v>0.14794163386067694</v>
      </c>
      <c r="H188" s="4">
        <f t="shared" si="28"/>
        <v>172.67987710951479</v>
      </c>
      <c r="I188" s="14">
        <f t="shared" si="35"/>
        <v>-7.4987515198578353E-3</v>
      </c>
      <c r="J188" s="15">
        <f t="shared" si="29"/>
        <v>-1.5313157389942258</v>
      </c>
      <c r="K188" s="4">
        <f t="shared" si="36"/>
        <v>-87.737723777362064</v>
      </c>
      <c r="L188" s="4">
        <f t="shared" si="30"/>
        <v>457.04953311660802</v>
      </c>
      <c r="M188" s="4">
        <f t="shared" si="31"/>
        <v>357.10164887775215</v>
      </c>
    </row>
    <row r="189" spans="1:13" x14ac:dyDescent="0.25">
      <c r="A189" s="7">
        <f t="shared" si="26"/>
        <v>17.699999999999982</v>
      </c>
      <c r="B189" s="4">
        <v>0</v>
      </c>
      <c r="C189" s="4">
        <v>1</v>
      </c>
      <c r="D189" s="4">
        <f t="shared" si="33"/>
        <v>0.8563758114785508</v>
      </c>
      <c r="E189" s="13">
        <f t="shared" si="27"/>
        <v>2.3414163123100457E-3</v>
      </c>
      <c r="F189" s="4">
        <f t="shared" si="32"/>
        <v>4.5996067892414016</v>
      </c>
      <c r="G189" s="4">
        <f t="shared" si="34"/>
        <v>0.14284493134290066</v>
      </c>
      <c r="H189" s="4">
        <f t="shared" si="28"/>
        <v>173.13983778843894</v>
      </c>
      <c r="I189" s="14">
        <f t="shared" si="35"/>
        <v>-7.3394963318203265E-3</v>
      </c>
      <c r="J189" s="15">
        <f t="shared" si="29"/>
        <v>-1.5320496886274078</v>
      </c>
      <c r="K189" s="4">
        <f t="shared" si="36"/>
        <v>-87.779775895382414</v>
      </c>
      <c r="L189" s="4">
        <f t="shared" si="30"/>
        <v>439.74904138391304</v>
      </c>
      <c r="M189" s="4">
        <f t="shared" si="31"/>
        <v>357.78503756731538</v>
      </c>
    </row>
    <row r="190" spans="1:13" x14ac:dyDescent="0.25">
      <c r="A190" s="7">
        <f t="shared" si="26"/>
        <v>17.799999999999983</v>
      </c>
      <c r="B190" s="4">
        <v>0</v>
      </c>
      <c r="C190" s="4">
        <v>1</v>
      </c>
      <c r="D190" s="4">
        <f t="shared" si="33"/>
        <v>0.86135776912424167</v>
      </c>
      <c r="E190" s="13">
        <f t="shared" si="27"/>
        <v>2.3425437604785927E-3</v>
      </c>
      <c r="F190" s="4">
        <f t="shared" si="32"/>
        <v>4.4401118963353481</v>
      </c>
      <c r="G190" s="4">
        <f t="shared" si="34"/>
        <v>0.13789167379923439</v>
      </c>
      <c r="H190" s="4">
        <f t="shared" si="28"/>
        <v>173.58384897807247</v>
      </c>
      <c r="I190" s="14">
        <f t="shared" si="35"/>
        <v>-7.1846927048076189E-3</v>
      </c>
      <c r="J190" s="15">
        <f t="shared" si="29"/>
        <v>-1.5327681578978885</v>
      </c>
      <c r="K190" s="4">
        <f t="shared" si="36"/>
        <v>-87.820941056028758</v>
      </c>
      <c r="L190" s="4">
        <f t="shared" si="30"/>
        <v>422.40368494472784</v>
      </c>
      <c r="M190" s="4">
        <f t="shared" si="31"/>
        <v>358.45744834804412</v>
      </c>
    </row>
    <row r="191" spans="1:13" x14ac:dyDescent="0.25">
      <c r="A191" s="7">
        <f t="shared" si="26"/>
        <v>17.899999999999984</v>
      </c>
      <c r="B191" s="4">
        <v>0</v>
      </c>
      <c r="C191" s="4">
        <v>1</v>
      </c>
      <c r="D191" s="4">
        <f t="shared" si="33"/>
        <v>0.86619817335366089</v>
      </c>
      <c r="E191" s="13">
        <f t="shared" si="27"/>
        <v>2.3436740230844931E-3</v>
      </c>
      <c r="F191" s="4">
        <f t="shared" si="32"/>
        <v>4.2851387435012152</v>
      </c>
      <c r="G191" s="4">
        <f t="shared" si="34"/>
        <v>0.13307884296587624</v>
      </c>
      <c r="H191" s="4">
        <f t="shared" si="28"/>
        <v>174.0123628524226</v>
      </c>
      <c r="I191" s="14">
        <f t="shared" si="35"/>
        <v>-7.034163721689868E-3</v>
      </c>
      <c r="J191" s="15">
        <f t="shared" si="29"/>
        <v>-1.5334715742700575</v>
      </c>
      <c r="K191" s="4">
        <f t="shared" si="36"/>
        <v>-87.861243751149203</v>
      </c>
      <c r="L191" s="4">
        <f t="shared" si="30"/>
        <v>405.01502946933971</v>
      </c>
      <c r="M191" s="4">
        <f t="shared" si="31"/>
        <v>359.11902601777422</v>
      </c>
    </row>
    <row r="192" spans="1:13" x14ac:dyDescent="0.25">
      <c r="A192" s="7">
        <f t="shared" si="26"/>
        <v>17.999999999999986</v>
      </c>
      <c r="B192" s="4">
        <v>0</v>
      </c>
      <c r="C192" s="4">
        <v>1</v>
      </c>
      <c r="D192" s="4">
        <f t="shared" si="33"/>
        <v>0.87090009460615525</v>
      </c>
      <c r="E192" s="13">
        <f t="shared" si="27"/>
        <v>2.3448070012711962E-3</v>
      </c>
      <c r="F192" s="4">
        <f t="shared" si="32"/>
        <v>4.1345900493775538</v>
      </c>
      <c r="G192" s="4">
        <f t="shared" si="34"/>
        <v>0.12840341768253272</v>
      </c>
      <c r="H192" s="4">
        <f t="shared" si="28"/>
        <v>174.42582185736035</v>
      </c>
      <c r="I192" s="14">
        <f t="shared" si="35"/>
        <v>-6.8877417229608658E-3</v>
      </c>
      <c r="J192" s="15">
        <f t="shared" si="29"/>
        <v>-1.5341603484423536</v>
      </c>
      <c r="K192" s="4">
        <f t="shared" si="36"/>
        <v>-87.900707511975952</v>
      </c>
      <c r="L192" s="4">
        <f t="shared" si="30"/>
        <v>387.58459582774958</v>
      </c>
      <c r="M192" s="4">
        <f t="shared" si="31"/>
        <v>359.76991492709709</v>
      </c>
    </row>
    <row r="193" spans="1:13" x14ac:dyDescent="0.25">
      <c r="A193" s="7">
        <f t="shared" si="26"/>
        <v>18.099999999999987</v>
      </c>
      <c r="B193" s="4">
        <v>0</v>
      </c>
      <c r="C193" s="4">
        <v>1</v>
      </c>
      <c r="D193" s="4">
        <f t="shared" si="33"/>
        <v>0.87546659821529083</v>
      </c>
      <c r="E193" s="13">
        <f t="shared" si="27"/>
        <v>2.3459425990296707E-3</v>
      </c>
      <c r="F193" s="4">
        <f t="shared" si="32"/>
        <v>3.9883686163062428</v>
      </c>
      <c r="G193" s="4">
        <f t="shared" si="34"/>
        <v>0.12386237938839262</v>
      </c>
      <c r="H193" s="4">
        <f t="shared" si="28"/>
        <v>174.82465871899097</v>
      </c>
      <c r="I193" s="14">
        <f t="shared" si="35"/>
        <v>-6.7452677297188662E-3</v>
      </c>
      <c r="J193" s="15">
        <f t="shared" si="29"/>
        <v>-1.5348348752153256</v>
      </c>
      <c r="K193" s="4">
        <f t="shared" si="36"/>
        <v>-87.939354958861273</v>
      </c>
      <c r="L193" s="4">
        <f t="shared" si="30"/>
        <v>370.11386108199338</v>
      </c>
      <c r="M193" s="4">
        <f t="shared" si="31"/>
        <v>360.41025890149149</v>
      </c>
    </row>
    <row r="194" spans="1:13" x14ac:dyDescent="0.25">
      <c r="A194" s="7">
        <f t="shared" si="26"/>
        <v>18.199999999999989</v>
      </c>
      <c r="B194" s="4">
        <v>0</v>
      </c>
      <c r="C194" s="4">
        <v>1</v>
      </c>
      <c r="D194" s="4">
        <f t="shared" si="33"/>
        <v>0.87990073947544156</v>
      </c>
      <c r="E194" s="13">
        <f t="shared" si="27"/>
        <v>2.3470807231341156E-3</v>
      </c>
      <c r="F194" s="4">
        <f t="shared" si="32"/>
        <v>3.8463774940469899</v>
      </c>
      <c r="G194" s="4">
        <f t="shared" si="34"/>
        <v>0.11945271720642825</v>
      </c>
      <c r="H194" s="4">
        <f t="shared" si="28"/>
        <v>175.20929646839568</v>
      </c>
      <c r="I194" s="14">
        <f t="shared" si="35"/>
        <v>-6.6065909076225282E-3</v>
      </c>
      <c r="J194" s="15">
        <f t="shared" si="29"/>
        <v>-1.5354955343060879</v>
      </c>
      <c r="K194" s="4">
        <f t="shared" si="36"/>
        <v>-87.977207847942395</v>
      </c>
      <c r="L194" s="4">
        <f t="shared" si="30"/>
        <v>352.60425947514443</v>
      </c>
      <c r="M194" s="4">
        <f t="shared" si="31"/>
        <v>361.04020116784096</v>
      </c>
    </row>
    <row r="195" spans="1:13" x14ac:dyDescent="0.25">
      <c r="A195" s="7">
        <f t="shared" si="26"/>
        <v>18.29999999999999</v>
      </c>
      <c r="B195" s="4">
        <v>0</v>
      </c>
      <c r="C195" s="4">
        <v>1</v>
      </c>
      <c r="D195" s="4">
        <f t="shared" si="33"/>
        <v>0.88420555909094278</v>
      </c>
      <c r="E195" s="13">
        <f t="shared" si="27"/>
        <v>2.3482212830779905E-3</v>
      </c>
      <c r="F195" s="4">
        <f t="shared" si="32"/>
        <v>3.7085201308316305</v>
      </c>
      <c r="G195" s="4">
        <f t="shared" si="34"/>
        <v>0.11517143263452267</v>
      </c>
      <c r="H195" s="4">
        <f t="shared" si="28"/>
        <v>175.58014848147883</v>
      </c>
      <c r="I195" s="14">
        <f t="shared" si="35"/>
        <v>-6.4715680685534689E-3</v>
      </c>
      <c r="J195" s="15">
        <f t="shared" si="29"/>
        <v>-1.5361426911129432</v>
      </c>
      <c r="K195" s="4">
        <f t="shared" si="36"/>
        <v>-88.014287114950903</v>
      </c>
      <c r="L195" s="4">
        <f t="shared" si="30"/>
        <v>335.05718341553137</v>
      </c>
      <c r="M195" s="4">
        <f t="shared" si="31"/>
        <v>361.65988428519591</v>
      </c>
    </row>
    <row r="196" spans="1:13" x14ac:dyDescent="0.25">
      <c r="A196" s="7">
        <f t="shared" si="26"/>
        <v>18.399999999999991</v>
      </c>
      <c r="B196" s="4">
        <v>0</v>
      </c>
      <c r="C196" s="4">
        <v>1</v>
      </c>
      <c r="D196" s="4">
        <f t="shared" si="33"/>
        <v>0.88838407899036409</v>
      </c>
      <c r="E196" s="13">
        <f t="shared" si="27"/>
        <v>2.3493641910104367E-3</v>
      </c>
      <c r="F196" s="4">
        <f t="shared" si="32"/>
        <v>3.5747005123473978</v>
      </c>
      <c r="G196" s="4">
        <f t="shared" si="34"/>
        <v>0.11101554386172043</v>
      </c>
      <c r="H196" s="4">
        <f t="shared" si="28"/>
        <v>175.93761853271357</v>
      </c>
      <c r="I196" s="14">
        <f t="shared" si="35"/>
        <v>-6.3400632070060355E-3</v>
      </c>
      <c r="J196" s="15">
        <f t="shared" si="29"/>
        <v>-1.5367766974336439</v>
      </c>
      <c r="K196" s="4">
        <f t="shared" si="36"/>
        <v>-88.050612916366163</v>
      </c>
      <c r="L196" s="4">
        <f t="shared" si="30"/>
        <v>317.47398445482258</v>
      </c>
      <c r="M196" s="4">
        <f t="shared" si="31"/>
        <v>362.26945007963968</v>
      </c>
    </row>
    <row r="197" spans="1:13" x14ac:dyDescent="0.25">
      <c r="A197" s="7">
        <f t="shared" si="26"/>
        <v>18.499999999999993</v>
      </c>
      <c r="B197" s="4">
        <v>0</v>
      </c>
      <c r="C197" s="4">
        <v>1</v>
      </c>
      <c r="D197" s="4">
        <f t="shared" si="33"/>
        <v>0.89243929848860781</v>
      </c>
      <c r="E197" s="13">
        <f t="shared" si="27"/>
        <v>2.350509361673182E-3</v>
      </c>
      <c r="F197" s="4">
        <f t="shared" si="32"/>
        <v>3.4448232892307882</v>
      </c>
      <c r="G197" s="4">
        <f t="shared" si="34"/>
        <v>0.10698208972766422</v>
      </c>
      <c r="H197" s="4">
        <f t="shared" si="28"/>
        <v>176.28210086163665</v>
      </c>
      <c r="I197" s="14">
        <f t="shared" si="35"/>
        <v>-6.2119470684877196E-3</v>
      </c>
      <c r="J197" s="15">
        <f t="shared" si="29"/>
        <v>-1.5373978921404927</v>
      </c>
      <c r="K197" s="4">
        <f t="shared" si="36"/>
        <v>-88.086204668095462</v>
      </c>
      <c r="L197" s="4">
        <f t="shared" si="30"/>
        <v>299.85597425874079</v>
      </c>
      <c r="M197" s="4">
        <f t="shared" si="31"/>
        <v>362.86903958311757</v>
      </c>
    </row>
    <row r="198" spans="1:13" x14ac:dyDescent="0.25">
      <c r="A198" s="7">
        <f t="shared" si="26"/>
        <v>18.599999999999994</v>
      </c>
      <c r="B198" s="4">
        <v>0</v>
      </c>
      <c r="C198" s="4">
        <v>1</v>
      </c>
      <c r="D198" s="4">
        <f t="shared" si="33"/>
        <v>0.89637419077980318</v>
      </c>
      <c r="E198" s="13">
        <f t="shared" si="27"/>
        <v>2.3516567123379969E-3</v>
      </c>
      <c r="F198" s="4">
        <f t="shared" si="32"/>
        <v>3.3187938936431531</v>
      </c>
      <c r="G198" s="4">
        <f t="shared" si="34"/>
        <v>0.10306813334295506</v>
      </c>
      <c r="H198" s="4">
        <f t="shared" si="28"/>
        <v>176.61398025100095</v>
      </c>
      <c r="I198" s="14">
        <f t="shared" si="35"/>
        <v>-6.0870967474497559E-3</v>
      </c>
      <c r="J198" s="15">
        <f t="shared" si="29"/>
        <v>-1.5380066018152376</v>
      </c>
      <c r="K198" s="4">
        <f t="shared" si="36"/>
        <v>-88.121081081850903</v>
      </c>
      <c r="L198" s="4">
        <f t="shared" si="30"/>
        <v>282.20442556927765</v>
      </c>
      <c r="M198" s="4">
        <f t="shared" si="31"/>
        <v>363.45879297608957</v>
      </c>
    </row>
    <row r="199" spans="1:13" x14ac:dyDescent="0.25">
      <c r="A199" s="7">
        <f t="shared" si="26"/>
        <v>18.699999999999996</v>
      </c>
      <c r="B199" s="4">
        <v>0</v>
      </c>
      <c r="C199" s="4">
        <v>1</v>
      </c>
      <c r="D199" s="4">
        <f t="shared" si="33"/>
        <v>0.90019169974425139</v>
      </c>
      <c r="E199" s="13">
        <f t="shared" si="27"/>
        <v>2.3528061627447706E-3</v>
      </c>
      <c r="F199" s="4">
        <f t="shared" si="32"/>
        <v>3.1965186454878358</v>
      </c>
      <c r="G199" s="4">
        <f t="shared" si="34"/>
        <v>9.9270765387820981E-2</v>
      </c>
      <c r="H199" s="4">
        <f t="shared" si="28"/>
        <v>176.93363211554973</v>
      </c>
      <c r="I199" s="14">
        <f t="shared" si="35"/>
        <v>-5.9653953124813698E-3</v>
      </c>
      <c r="J199" s="15">
        <f t="shared" si="29"/>
        <v>-1.5386031413464858</v>
      </c>
      <c r="K199" s="4">
        <f t="shared" si="36"/>
        <v>-88.155260199378489</v>
      </c>
      <c r="L199" s="4">
        <f t="shared" si="30"/>
        <v>264.52057315737977</v>
      </c>
      <c r="M199" s="4">
        <f t="shared" si="31"/>
        <v>364.03884953386762</v>
      </c>
    </row>
    <row r="200" spans="1:13" x14ac:dyDescent="0.25">
      <c r="A200" s="7">
        <f t="shared" si="26"/>
        <v>18.799999999999997</v>
      </c>
      <c r="B200" s="4">
        <v>0</v>
      </c>
      <c r="C200" s="4">
        <v>1</v>
      </c>
      <c r="D200" s="4">
        <f t="shared" si="33"/>
        <v>0.90389473705303791</v>
      </c>
      <c r="E200" s="13">
        <f t="shared" si="27"/>
        <v>2.3539576350402637E-3</v>
      </c>
      <c r="F200" s="4">
        <f t="shared" si="32"/>
        <v>3.077904848815372</v>
      </c>
      <c r="G200" s="4">
        <f t="shared" si="34"/>
        <v>9.5587107106067437E-2</v>
      </c>
      <c r="H200" s="4">
        <f t="shared" si="28"/>
        <v>177.24142260043126</v>
      </c>
      <c r="I200" s="14">
        <f t="shared" si="35"/>
        <v>-5.8467314566946421E-3</v>
      </c>
      <c r="J200" s="15">
        <f t="shared" si="29"/>
        <v>-1.5391878144921554</v>
      </c>
      <c r="K200" s="4">
        <f t="shared" si="36"/>
        <v>-88.188759424684235</v>
      </c>
      <c r="L200" s="4">
        <f t="shared" si="30"/>
        <v>246.80561476517354</v>
      </c>
      <c r="M200" s="4">
        <f t="shared" si="31"/>
        <v>364.60934757650097</v>
      </c>
    </row>
    <row r="201" spans="1:13" x14ac:dyDescent="0.25">
      <c r="A201" s="7">
        <f t="shared" si="26"/>
        <v>18.899999999999999</v>
      </c>
      <c r="B201" s="4">
        <v>0</v>
      </c>
      <c r="C201" s="4">
        <v>1</v>
      </c>
      <c r="D201" s="4">
        <f t="shared" si="33"/>
        <v>0.9074861795543</v>
      </c>
      <c r="E201" s="13">
        <f t="shared" si="27"/>
        <v>2.3551110537176024E-3</v>
      </c>
      <c r="F201" s="4">
        <f t="shared" si="32"/>
        <v>2.9628608789495865</v>
      </c>
      <c r="G201" s="4">
        <f t="shared" si="34"/>
        <v>9.2014313010856719E-2</v>
      </c>
      <c r="H201" s="4">
        <f t="shared" si="28"/>
        <v>177.53770868832623</v>
      </c>
      <c r="I201" s="14">
        <f t="shared" si="35"/>
        <v>-5.7309991714027519E-3</v>
      </c>
      <c r="J201" s="15">
        <f t="shared" si="29"/>
        <v>-1.5397609144092956</v>
      </c>
      <c r="K201" s="4">
        <f t="shared" si="36"/>
        <v>-88.221595554390504</v>
      </c>
      <c r="L201" s="4">
        <f t="shared" si="30"/>
        <v>229.0607120368864</v>
      </c>
      <c r="M201" s="4">
        <f t="shared" si="31"/>
        <v>365.17042442207349</v>
      </c>
    </row>
    <row r="202" spans="1:13" x14ac:dyDescent="0.25">
      <c r="A202" s="7">
        <f t="shared" si="26"/>
        <v>19</v>
      </c>
      <c r="B202" s="4">
        <v>0</v>
      </c>
      <c r="C202" s="4">
        <v>1</v>
      </c>
      <c r="D202" s="4">
        <f t="shared" si="33"/>
        <v>0.91096886692558443</v>
      </c>
      <c r="E202" s="13">
        <f t="shared" si="27"/>
        <v>2.3562663455565492E-3</v>
      </c>
      <c r="F202" s="4">
        <f t="shared" si="32"/>
        <v>2.851296260851639</v>
      </c>
      <c r="G202" s="4">
        <f t="shared" si="34"/>
        <v>8.8549573318373875E-2</v>
      </c>
      <c r="H202" s="4">
        <f t="shared" si="28"/>
        <v>177.8228383144114</v>
      </c>
      <c r="I202" s="14">
        <f t="shared" si="35"/>
        <v>-5.6180974413526574E-3</v>
      </c>
      <c r="J202" s="15">
        <f t="shared" si="29"/>
        <v>-1.540322724153431</v>
      </c>
      <c r="K202" s="4">
        <f t="shared" si="36"/>
        <v>-88.253784806346303</v>
      </c>
      <c r="L202" s="4">
        <f t="shared" si="30"/>
        <v>211.28699143770899</v>
      </c>
      <c r="M202" s="4">
        <f t="shared" si="31"/>
        <v>365.72221634328082</v>
      </c>
    </row>
    <row r="203" spans="1:13" x14ac:dyDescent="0.25">
      <c r="A203" s="7">
        <f t="shared" si="26"/>
        <v>19.100000000000001</v>
      </c>
      <c r="B203" s="4">
        <v>0</v>
      </c>
      <c r="C203" s="4">
        <v>1</v>
      </c>
      <c r="D203" s="4">
        <f t="shared" si="33"/>
        <v>0.91434559957716188</v>
      </c>
      <c r="E203" s="13">
        <f t="shared" si="27"/>
        <v>2.3574234395646052E-3</v>
      </c>
      <c r="F203" s="4">
        <f t="shared" si="32"/>
        <v>2.7431217392238221</v>
      </c>
      <c r="G203" s="4">
        <f t="shared" si="34"/>
        <v>8.5190116124963411E-2</v>
      </c>
      <c r="H203" s="4">
        <f t="shared" si="28"/>
        <v>178.09715048833377</v>
      </c>
      <c r="I203" s="14">
        <f t="shared" si="35"/>
        <v>-5.5079299599180582E-3</v>
      </c>
      <c r="J203" s="15">
        <f t="shared" si="29"/>
        <v>-1.5408735171494228</v>
      </c>
      <c r="K203" s="4">
        <f t="shared" si="36"/>
        <v>-88.285342846605587</v>
      </c>
      <c r="L203" s="4">
        <f t="shared" si="30"/>
        <v>193.48554515992242</v>
      </c>
      <c r="M203" s="4">
        <f t="shared" si="31"/>
        <v>366.26485852715558</v>
      </c>
    </row>
    <row r="204" spans="1:13" x14ac:dyDescent="0.25">
      <c r="A204" s="7">
        <f t="shared" si="26"/>
        <v>19.200000000000003</v>
      </c>
      <c r="B204" s="4">
        <v>0</v>
      </c>
      <c r="C204" s="4">
        <v>1</v>
      </c>
      <c r="D204" s="4">
        <f t="shared" si="33"/>
        <v>0.91761913679165386</v>
      </c>
      <c r="E204" s="13">
        <f t="shared" si="27"/>
        <v>2.3585822669189801E-3</v>
      </c>
      <c r="F204" s="4">
        <f t="shared" si="32"/>
        <v>2.6382493408378784</v>
      </c>
      <c r="G204" s="4">
        <f t="shared" si="34"/>
        <v>8.1933209342791247E-2</v>
      </c>
      <c r="H204" s="4">
        <f t="shared" si="28"/>
        <v>178.36097542241757</v>
      </c>
      <c r="I204" s="14">
        <f t="shared" si="35"/>
        <v>-5.400404862789812E-3</v>
      </c>
      <c r="J204" s="15">
        <f t="shared" si="29"/>
        <v>-1.5414135576357018</v>
      </c>
      <c r="K204" s="4">
        <f t="shared" si="36"/>
        <v>-88.316284814879779</v>
      </c>
      <c r="L204" s="4">
        <f t="shared" si="30"/>
        <v>175.65743201569185</v>
      </c>
      <c r="M204" s="4">
        <f t="shared" si="31"/>
        <v>366.79848503781261</v>
      </c>
    </row>
    <row r="205" spans="1:13" x14ac:dyDescent="0.25">
      <c r="A205" s="7">
        <f t="shared" ref="A205:A263" si="37">A204+$C$6</f>
        <v>19.300000000000004</v>
      </c>
      <c r="B205" s="4">
        <v>0</v>
      </c>
      <c r="C205" s="4">
        <v>1</v>
      </c>
      <c r="D205" s="4">
        <f t="shared" si="33"/>
        <v>0.92079219508581345</v>
      </c>
      <c r="E205" s="13">
        <f t="shared" ref="E205:E263" si="38">(-0.000000065*L205)+0.00237</f>
        <v>2.3597427609094602E-3</v>
      </c>
      <c r="F205" s="4">
        <f t="shared" si="32"/>
        <v>2.5365924295560256</v>
      </c>
      <c r="G205" s="4">
        <f t="shared" si="34"/>
        <v>7.8776162408572215E-2</v>
      </c>
      <c r="H205" s="4">
        <f t="shared" ref="H205:H263" si="39">H204+(F205*$C$6)</f>
        <v>178.61463466537316</v>
      </c>
      <c r="I205" s="14">
        <f t="shared" si="35"/>
        <v>-5.2954344788195369E-3</v>
      </c>
      <c r="J205" s="15">
        <f t="shared" ref="J205:J263" si="40">J204+(I205*$C$6)</f>
        <v>-1.5419431010835838</v>
      </c>
      <c r="K205" s="4">
        <f t="shared" si="36"/>
        <v>-88.346625348562853</v>
      </c>
      <c r="L205" s="4">
        <f t="shared" ref="L205:L263" si="41">L204+(H205*SIN(J204)*$C$6)</f>
        <v>157.80367831599918</v>
      </c>
      <c r="M205" s="4">
        <f t="shared" ref="M205:M263" si="42">M204+(H205*COS(J204)*$C$6)</f>
        <v>367.32322878208896</v>
      </c>
    </row>
    <row r="206" spans="1:13" x14ac:dyDescent="0.25">
      <c r="A206" s="7">
        <f t="shared" si="37"/>
        <v>19.400000000000006</v>
      </c>
      <c r="B206" s="4">
        <v>0</v>
      </c>
      <c r="C206" s="4">
        <v>1</v>
      </c>
      <c r="D206" s="4">
        <f t="shared" si="33"/>
        <v>0.92386744678080912</v>
      </c>
      <c r="E206" s="13">
        <f t="shared" si="38"/>
        <v>2.3609048568822085E-3</v>
      </c>
      <c r="F206" s="4">
        <f t="shared" ref="F206:F263" si="43">(B206-D206-(SIN(J205)*C206))/(C206/32.2)</f>
        <v>2.438065754495335</v>
      </c>
      <c r="G206" s="4">
        <f t="shared" si="34"/>
        <v>7.5716327779358231E-2</v>
      </c>
      <c r="H206" s="4">
        <f t="shared" si="39"/>
        <v>178.85844124082269</v>
      </c>
      <c r="I206" s="14">
        <f t="shared" si="35"/>
        <v>-5.1929350967813677E-3</v>
      </c>
      <c r="J206" s="15">
        <f t="shared" si="40"/>
        <v>-1.5424623945932618</v>
      </c>
      <c r="K206" s="4">
        <f t="shared" si="36"/>
        <v>-88.376378605419887</v>
      </c>
      <c r="L206" s="4">
        <f t="shared" si="41"/>
        <v>139.92527873525424</v>
      </c>
      <c r="M206" s="4">
        <f t="shared" si="42"/>
        <v>367.83922147795511</v>
      </c>
    </row>
    <row r="207" spans="1:13" x14ac:dyDescent="0.25">
      <c r="A207" s="7">
        <f t="shared" si="37"/>
        <v>19.500000000000007</v>
      </c>
      <c r="B207" s="4">
        <v>0</v>
      </c>
      <c r="C207" s="4">
        <v>1</v>
      </c>
      <c r="D207" s="4">
        <f t="shared" ref="D207:D263" si="44">0.5*E206*H206^2*$C$4*$F$5</f>
        <v>0.92684751876787841</v>
      </c>
      <c r="E207" s="13">
        <f t="shared" si="38"/>
        <v>2.3620684921845229E-3</v>
      </c>
      <c r="F207" s="4">
        <f t="shared" si="43"/>
        <v>2.3425854917687507</v>
      </c>
      <c r="G207" s="4">
        <f t="shared" si="34"/>
        <v>7.2751102228843179E-2</v>
      </c>
      <c r="H207" s="4">
        <f t="shared" si="39"/>
        <v>179.09269978999956</v>
      </c>
      <c r="I207" s="14">
        <f t="shared" si="35"/>
        <v>-5.0928267469153342E-3</v>
      </c>
      <c r="J207" s="15">
        <f t="shared" si="40"/>
        <v>-1.5429716772679534</v>
      </c>
      <c r="K207" s="4">
        <f t="shared" si="36"/>
        <v>-88.405558285024071</v>
      </c>
      <c r="L207" s="4">
        <f t="shared" si="41"/>
        <v>122.02319716118789</v>
      </c>
      <c r="M207" s="4">
        <f t="shared" si="42"/>
        <v>368.34659362557801</v>
      </c>
    </row>
    <row r="208" spans="1:13" x14ac:dyDescent="0.25">
      <c r="A208" s="7">
        <f t="shared" si="37"/>
        <v>19.600000000000009</v>
      </c>
      <c r="B208" s="4">
        <v>0</v>
      </c>
      <c r="C208" s="4">
        <v>1</v>
      </c>
      <c r="D208" s="4">
        <f t="shared" si="44"/>
        <v>0.92973499145673066</v>
      </c>
      <c r="E208" s="13">
        <f t="shared" si="38"/>
        <v>2.3632336061105703E-3</v>
      </c>
      <c r="F208" s="4">
        <f t="shared" si="43"/>
        <v>2.2500692802184705</v>
      </c>
      <c r="G208" s="4">
        <f t="shared" ref="G208:G263" si="45">F208/32.2</f>
        <v>6.9877927957095354E-2</v>
      </c>
      <c r="H208" s="4">
        <f t="shared" si="39"/>
        <v>179.31770671802141</v>
      </c>
      <c r="I208" s="14">
        <f t="shared" ref="I208:I263" si="46">((H208*COS(J207)/(6378456+L207))-(32.2*COS(J207)/H208))</f>
        <v>-4.9950329962058001E-3</v>
      </c>
      <c r="J208" s="15">
        <f t="shared" si="40"/>
        <v>-1.543471180567574</v>
      </c>
      <c r="K208" s="4">
        <f t="shared" ref="K208:K263" si="47">J208*180/3.1416</f>
        <v>-88.434177649020683</v>
      </c>
      <c r="L208" s="4">
        <f t="shared" si="41"/>
        <v>104.09836752968853</v>
      </c>
      <c r="M208" s="4">
        <f t="shared" si="42"/>
        <v>368.84547448091905</v>
      </c>
    </row>
    <row r="209" spans="1:13" x14ac:dyDescent="0.25">
      <c r="A209" s="7">
        <f t="shared" si="37"/>
        <v>19.70000000000001</v>
      </c>
      <c r="B209" s="4">
        <v>0</v>
      </c>
      <c r="C209" s="4">
        <v>1</v>
      </c>
      <c r="D209" s="4">
        <f t="shared" si="44"/>
        <v>0.9325323978946084</v>
      </c>
      <c r="E209" s="13">
        <f t="shared" si="38"/>
        <v>2.3644001398481205E-3</v>
      </c>
      <c r="F209" s="4">
        <f t="shared" si="43"/>
        <v>2.1604362515398079</v>
      </c>
      <c r="G209" s="4">
        <f t="shared" si="45"/>
        <v>6.7094293526080984E-2</v>
      </c>
      <c r="H209" s="4">
        <f t="shared" si="39"/>
        <v>179.5337503431754</v>
      </c>
      <c r="I209" s="14">
        <f t="shared" si="46"/>
        <v>-4.8994807564313589E-3</v>
      </c>
      <c r="J209" s="15">
        <f t="shared" si="40"/>
        <v>-1.5439611286432171</v>
      </c>
      <c r="K209" s="4">
        <f t="shared" si="47"/>
        <v>-88.462249540291268</v>
      </c>
      <c r="L209" s="4">
        <f t="shared" si="41"/>
        <v>86.151694644298885</v>
      </c>
      <c r="M209" s="4">
        <f t="shared" si="42"/>
        <v>369.33599203175316</v>
      </c>
    </row>
    <row r="210" spans="1:13" x14ac:dyDescent="0.25">
      <c r="A210" s="7">
        <f t="shared" si="37"/>
        <v>19.800000000000011</v>
      </c>
      <c r="B210" s="4">
        <v>0</v>
      </c>
      <c r="C210" s="4">
        <v>1</v>
      </c>
      <c r="D210" s="4">
        <f t="shared" si="44"/>
        <v>0.93524222304443039</v>
      </c>
      <c r="E210" s="13">
        <f t="shared" si="38"/>
        <v>2.365568036426291E-3</v>
      </c>
      <c r="F210" s="4">
        <f t="shared" si="43"/>
        <v>2.0736070551762662</v>
      </c>
      <c r="G210" s="4">
        <f t="shared" si="45"/>
        <v>6.4397734632803294E-2</v>
      </c>
      <c r="H210" s="4">
        <f t="shared" si="39"/>
        <v>179.74111104869303</v>
      </c>
      <c r="I210" s="14">
        <f t="shared" si="46"/>
        <v>-4.8061001040969062E-3</v>
      </c>
      <c r="J210" s="15">
        <f t="shared" si="40"/>
        <v>-1.5444417386536269</v>
      </c>
      <c r="K210" s="4">
        <f t="shared" si="47"/>
        <v>-88.489786401086334</v>
      </c>
      <c r="L210" s="4">
        <f t="shared" si="41"/>
        <v>68.18405498014144</v>
      </c>
      <c r="M210" s="4">
        <f t="shared" si="42"/>
        <v>369.81827297599847</v>
      </c>
    </row>
    <row r="211" spans="1:13" x14ac:dyDescent="0.25">
      <c r="A211" s="7">
        <f t="shared" si="37"/>
        <v>19.900000000000013</v>
      </c>
      <c r="B211" s="4">
        <v>0</v>
      </c>
      <c r="C211" s="4">
        <v>1</v>
      </c>
      <c r="D211" s="4">
        <f t="shared" si="44"/>
        <v>0.93786690321096133</v>
      </c>
      <c r="E211" s="13">
        <f t="shared" si="38"/>
        <v>2.3667372406643143E-3</v>
      </c>
      <c r="F211" s="4">
        <f t="shared" si="43"/>
        <v>1.9895038783491992</v>
      </c>
      <c r="G211" s="4">
        <f t="shared" si="45"/>
        <v>6.1785834731341582E-2</v>
      </c>
      <c r="H211" s="4">
        <f t="shared" si="39"/>
        <v>179.94006143652794</v>
      </c>
      <c r="I211" s="14">
        <f t="shared" si="46"/>
        <v>-4.7148241114275272E-3</v>
      </c>
      <c r="J211" s="15">
        <f t="shared" si="40"/>
        <v>-1.5449132210647696</v>
      </c>
      <c r="K211" s="4">
        <f t="shared" si="47"/>
        <v>-88.516800290189252</v>
      </c>
      <c r="L211" s="4">
        <f t="shared" si="41"/>
        <v>50.196297472088304</v>
      </c>
      <c r="M211" s="4">
        <f t="shared" si="42"/>
        <v>370.2924427022491</v>
      </c>
    </row>
    <row r="212" spans="1:13" x14ac:dyDescent="0.25">
      <c r="A212" s="7">
        <f t="shared" si="37"/>
        <v>20.000000000000014</v>
      </c>
      <c r="B212" s="4">
        <v>0</v>
      </c>
      <c r="C212" s="4">
        <v>1</v>
      </c>
      <c r="D212" s="4">
        <f t="shared" si="44"/>
        <v>0.94040882560445849</v>
      </c>
      <c r="E212" s="13">
        <f t="shared" si="38"/>
        <v>2.3679076991213427E-3</v>
      </c>
      <c r="F212" s="4">
        <f t="shared" si="43"/>
        <v>1.908050461568582</v>
      </c>
      <c r="G212" s="4">
        <f t="shared" si="45"/>
        <v>5.925622551455223E-2</v>
      </c>
      <c r="H212" s="4">
        <f t="shared" si="39"/>
        <v>180.13086648268481</v>
      </c>
      <c r="I212" s="14">
        <f t="shared" si="46"/>
        <v>-4.6255886876673527E-3</v>
      </c>
      <c r="J212" s="15">
        <f t="shared" si="40"/>
        <v>-1.5453757799335364</v>
      </c>
      <c r="K212" s="4">
        <f t="shared" si="47"/>
        <v>-88.543302899171294</v>
      </c>
      <c r="L212" s="4">
        <f t="shared" si="41"/>
        <v>32.18924428703582</v>
      </c>
      <c r="M212" s="4">
        <f t="shared" si="42"/>
        <v>370.75862527240758</v>
      </c>
    </row>
    <row r="213" spans="1:13" x14ac:dyDescent="0.25">
      <c r="A213" s="7">
        <f t="shared" si="37"/>
        <v>20.100000000000016</v>
      </c>
      <c r="B213" s="4">
        <v>0</v>
      </c>
      <c r="C213" s="4">
        <v>1</v>
      </c>
      <c r="D213" s="4">
        <f t="shared" si="44"/>
        <v>0.94287032803175674</v>
      </c>
      <c r="E213" s="13">
        <f t="shared" si="38"/>
        <v>2.3690793600472881E-3</v>
      </c>
      <c r="F213" s="4">
        <f t="shared" si="43"/>
        <v>1.8291721099543956</v>
      </c>
      <c r="G213" s="4">
        <f t="shared" si="45"/>
        <v>5.6806587265664454E-2</v>
      </c>
      <c r="H213" s="4">
        <f t="shared" si="39"/>
        <v>180.31378369368025</v>
      </c>
      <c r="I213" s="14">
        <f t="shared" si="46"/>
        <v>-4.5383324299826406E-3</v>
      </c>
      <c r="J213" s="15">
        <f t="shared" si="40"/>
        <v>-1.5458296131765346</v>
      </c>
      <c r="K213" s="4">
        <f t="shared" si="47"/>
        <v>-88.569305567792284</v>
      </c>
      <c r="L213" s="4">
        <f t="shared" si="41"/>
        <v>14.163691580185347</v>
      </c>
      <c r="M213" s="4">
        <f t="shared" si="42"/>
        <v>371.21694340631535</v>
      </c>
    </row>
    <row r="214" spans="1:13" x14ac:dyDescent="0.25">
      <c r="A214" s="7">
        <f t="shared" si="37"/>
        <v>20.200000000000017</v>
      </c>
      <c r="B214" s="4">
        <v>0</v>
      </c>
      <c r="C214" s="4">
        <v>1</v>
      </c>
      <c r="D214" s="4">
        <f t="shared" si="44"/>
        <v>0.94525369870523701</v>
      </c>
      <c r="E214" s="13">
        <f t="shared" si="38"/>
        <v>2.3702521733347075E-3</v>
      </c>
      <c r="F214" s="4">
        <f t="shared" si="43"/>
        <v>1.7527957006821369</v>
      </c>
      <c r="G214" s="4">
        <f t="shared" si="45"/>
        <v>5.4434649089507355E-2</v>
      </c>
      <c r="H214" s="4">
        <f t="shared" si="39"/>
        <v>180.48906326374848</v>
      </c>
      <c r="I214" s="14">
        <f t="shared" si="46"/>
        <v>-4.4529964833226812E-3</v>
      </c>
      <c r="J214" s="15">
        <f t="shared" si="40"/>
        <v>-1.5462749128248667</v>
      </c>
      <c r="K214" s="4">
        <f t="shared" si="47"/>
        <v>-88.594819298598182</v>
      </c>
      <c r="L214" s="4">
        <f t="shared" si="41"/>
        <v>-3.8795897647304329</v>
      </c>
      <c r="M214" s="4">
        <f t="shared" si="42"/>
        <v>371.66751846828419</v>
      </c>
    </row>
    <row r="215" spans="1:13" x14ac:dyDescent="0.25">
      <c r="A215" s="7">
        <f t="shared" si="37"/>
        <v>20.300000000000018</v>
      </c>
      <c r="B215" s="4">
        <v>0</v>
      </c>
      <c r="C215" s="4">
        <v>1</v>
      </c>
      <c r="D215" s="4">
        <f t="shared" si="44"/>
        <v>0.94756117616061586</v>
      </c>
      <c r="E215" s="13">
        <f t="shared" si="38"/>
        <v>2.3714260904717345E-3</v>
      </c>
      <c r="F215" s="4">
        <f t="shared" si="43"/>
        <v>1.6788496868495568</v>
      </c>
      <c r="G215" s="4">
        <f t="shared" si="45"/>
        <v>5.2138189032594928E-2</v>
      </c>
      <c r="H215" s="4">
        <f t="shared" si="39"/>
        <v>180.65694823243342</v>
      </c>
      <c r="I215" s="14">
        <f t="shared" si="46"/>
        <v>-4.369524408638927E-3</v>
      </c>
      <c r="J215" s="15">
        <f t="shared" si="40"/>
        <v>-1.5467118652657306</v>
      </c>
      <c r="K215" s="4">
        <f t="shared" si="47"/>
        <v>-88.619854770763794</v>
      </c>
      <c r="L215" s="4">
        <f t="shared" si="41"/>
        <v>-21.939853411301076</v>
      </c>
      <c r="M215" s="4">
        <f t="shared" si="42"/>
        <v>372.11047045543415</v>
      </c>
    </row>
    <row r="216" spans="1:13" x14ac:dyDescent="0.25">
      <c r="A216" s="7">
        <f t="shared" si="37"/>
        <v>20.40000000000002</v>
      </c>
      <c r="B216" s="4">
        <v>0</v>
      </c>
      <c r="C216" s="4">
        <v>1</v>
      </c>
      <c r="D216" s="4">
        <f t="shared" si="44"/>
        <v>0.94979494927495922</v>
      </c>
      <c r="E216" s="13">
        <f t="shared" si="38"/>
        <v>2.3726010644960537E-3</v>
      </c>
      <c r="F216" s="4">
        <f t="shared" si="43"/>
        <v>1.6072640980465254</v>
      </c>
      <c r="G216" s="4">
        <f t="shared" si="45"/>
        <v>4.9915034100823763E-2</v>
      </c>
      <c r="H216" s="4">
        <f t="shared" si="39"/>
        <v>180.81767464223807</v>
      </c>
      <c r="I216" s="14">
        <f t="shared" si="46"/>
        <v>-4.2878620589083269E-3</v>
      </c>
      <c r="J216" s="15">
        <f t="shared" si="40"/>
        <v>-1.5471406514716215</v>
      </c>
      <c r="K216" s="4">
        <f t="shared" si="47"/>
        <v>-88.644422353225067</v>
      </c>
      <c r="L216" s="4">
        <f t="shared" si="41"/>
        <v>-40.016376862365036</v>
      </c>
      <c r="M216" s="4">
        <f t="shared" si="42"/>
        <v>372.54591798774715</v>
      </c>
    </row>
    <row r="217" spans="1:13" x14ac:dyDescent="0.25">
      <c r="A217" s="7">
        <f t="shared" si="37"/>
        <v>20.500000000000021</v>
      </c>
      <c r="B217" s="4">
        <v>0</v>
      </c>
      <c r="C217" s="4">
        <v>1</v>
      </c>
      <c r="D217" s="4">
        <f t="shared" si="44"/>
        <v>0.95195715737678133</v>
      </c>
      <c r="E217" s="13">
        <f t="shared" si="38"/>
        <v>2.3737770499499184E-3</v>
      </c>
      <c r="F217" s="4">
        <f t="shared" si="43"/>
        <v>1.5379705378945636</v>
      </c>
      <c r="G217" s="4">
        <f t="shared" si="45"/>
        <v>4.7763060183060979E-2</v>
      </c>
      <c r="H217" s="4">
        <f t="shared" si="39"/>
        <v>180.97147169602752</v>
      </c>
      <c r="I217" s="14">
        <f t="shared" si="46"/>
        <v>-4.2079574624467493E-3</v>
      </c>
      <c r="J217" s="15">
        <f t="shared" si="40"/>
        <v>-1.5475614472178663</v>
      </c>
      <c r="K217" s="4">
        <f t="shared" si="47"/>
        <v>-88.668532117142846</v>
      </c>
      <c r="L217" s="4">
        <f t="shared" si="41"/>
        <v>-58.108460767972787</v>
      </c>
      <c r="M217" s="4">
        <f t="shared" si="42"/>
        <v>372.97397829974767</v>
      </c>
    </row>
    <row r="218" spans="1:13" x14ac:dyDescent="0.25">
      <c r="A218" s="7">
        <f t="shared" si="37"/>
        <v>20.600000000000023</v>
      </c>
      <c r="B218" s="4">
        <v>0</v>
      </c>
      <c r="C218" s="4">
        <v>1</v>
      </c>
      <c r="D218" s="4">
        <f t="shared" si="44"/>
        <v>0.95404989044053534</v>
      </c>
      <c r="E218" s="13">
        <f t="shared" si="38"/>
        <v>2.374954002836206E-3</v>
      </c>
      <c r="F218" s="4">
        <f t="shared" si="43"/>
        <v>1.470902178808114</v>
      </c>
      <c r="G218" s="4">
        <f t="shared" si="45"/>
        <v>4.5680191888450745E-2</v>
      </c>
      <c r="H218" s="4">
        <f t="shared" si="39"/>
        <v>181.11856191390834</v>
      </c>
      <c r="I218" s="14">
        <f t="shared" si="46"/>
        <v>-4.1297607130362686E-3</v>
      </c>
      <c r="J218" s="15">
        <f t="shared" si="40"/>
        <v>-1.5479744232891699</v>
      </c>
      <c r="K218" s="4">
        <f t="shared" si="47"/>
        <v>-88.692193847737002</v>
      </c>
      <c r="L218" s="4">
        <f t="shared" si="41"/>
        <v>-76.215428249322699</v>
      </c>
      <c r="M218" s="4">
        <f t="shared" si="42"/>
        <v>373.39476723372672</v>
      </c>
    </row>
    <row r="219" spans="1:13" x14ac:dyDescent="0.25">
      <c r="A219" s="7">
        <f t="shared" si="37"/>
        <v>20.700000000000024</v>
      </c>
      <c r="B219" s="4">
        <v>0</v>
      </c>
      <c r="C219" s="4">
        <v>1</v>
      </c>
      <c r="D219" s="4">
        <f t="shared" si="44"/>
        <v>0.95607518935823277</v>
      </c>
      <c r="E219" s="13">
        <f t="shared" si="38"/>
        <v>2.376131880575508E-3</v>
      </c>
      <c r="F219" s="4">
        <f t="shared" si="43"/>
        <v>1.4059937542153165</v>
      </c>
      <c r="G219" s="4">
        <f t="shared" si="45"/>
        <v>4.3664402304823491E-2</v>
      </c>
      <c r="H219" s="4">
        <f t="shared" si="39"/>
        <v>181.25916128932988</v>
      </c>
      <c r="I219" s="14">
        <f t="shared" si="46"/>
        <v>-4.0532238664241303E-3</v>
      </c>
      <c r="J219" s="15">
        <f t="shared" si="40"/>
        <v>-1.5483797456758124</v>
      </c>
      <c r="K219" s="4">
        <f t="shared" si="47"/>
        <v>-88.715417055527837</v>
      </c>
      <c r="L219" s="4">
        <f t="shared" si="41"/>
        <v>-94.336624238580967</v>
      </c>
      <c r="M219" s="4">
        <f t="shared" si="42"/>
        <v>373.80839923442664</v>
      </c>
    </row>
    <row r="220" spans="1:13" x14ac:dyDescent="0.25">
      <c r="A220" s="7">
        <f t="shared" si="37"/>
        <v>20.800000000000026</v>
      </c>
      <c r="B220" s="4">
        <v>0</v>
      </c>
      <c r="C220" s="4">
        <v>1</v>
      </c>
      <c r="D220" s="4">
        <f t="shared" si="44"/>
        <v>0.95803504628134162</v>
      </c>
      <c r="E220" s="13">
        <f t="shared" si="38"/>
        <v>2.377310641964241E-3</v>
      </c>
      <c r="F220" s="4">
        <f t="shared" si="43"/>
        <v>1.3431815484625347</v>
      </c>
      <c r="G220" s="4">
        <f t="shared" si="45"/>
        <v>4.1713712685171878E-2</v>
      </c>
      <c r="H220" s="4">
        <f t="shared" si="39"/>
        <v>181.39347944417614</v>
      </c>
      <c r="I220" s="14">
        <f t="shared" si="46"/>
        <v>-3.9783008427832839E-3</v>
      </c>
      <c r="J220" s="15">
        <f t="shared" si="40"/>
        <v>-1.5487775757600908</v>
      </c>
      <c r="K220" s="4">
        <f t="shared" si="47"/>
        <v>-88.738210987018178</v>
      </c>
      <c r="L220" s="4">
        <f t="shared" si="41"/>
        <v>-112.47141483447426</v>
      </c>
      <c r="M220" s="4">
        <f t="shared" si="42"/>
        <v>374.21498734510863</v>
      </c>
    </row>
    <row r="221" spans="1:13" x14ac:dyDescent="0.25">
      <c r="A221" s="7">
        <f t="shared" si="37"/>
        <v>20.900000000000027</v>
      </c>
      <c r="B221" s="4">
        <v>0</v>
      </c>
      <c r="C221" s="4">
        <v>1</v>
      </c>
      <c r="D221" s="4">
        <f t="shared" si="44"/>
        <v>0.95993140502651331</v>
      </c>
      <c r="E221" s="13">
        <f t="shared" si="38"/>
        <v>2.3784902471337792E-3</v>
      </c>
      <c r="F221" s="4">
        <f t="shared" si="43"/>
        <v>1.2824033846136909</v>
      </c>
      <c r="G221" s="4">
        <f t="shared" si="45"/>
        <v>3.9826192068748156E-2</v>
      </c>
      <c r="H221" s="4">
        <f t="shared" si="39"/>
        <v>181.52171978263752</v>
      </c>
      <c r="I221" s="14">
        <f t="shared" si="46"/>
        <v>-3.9049473347534079E-3</v>
      </c>
      <c r="J221" s="15">
        <f t="shared" si="40"/>
        <v>-1.5491680704935662</v>
      </c>
      <c r="K221" s="4">
        <f t="shared" si="47"/>
        <v>-88.760584634849096</v>
      </c>
      <c r="L221" s="4">
        <f t="shared" si="41"/>
        <v>-130.61918667352316</v>
      </c>
      <c r="M221" s="4">
        <f t="shared" si="42"/>
        <v>374.61464320492712</v>
      </c>
    </row>
    <row r="222" spans="1:13" x14ac:dyDescent="0.25">
      <c r="A222" s="7">
        <f t="shared" si="37"/>
        <v>21.000000000000028</v>
      </c>
      <c r="B222" s="4">
        <v>0</v>
      </c>
      <c r="C222" s="4">
        <v>1</v>
      </c>
      <c r="D222" s="4">
        <f t="shared" si="44"/>
        <v>0.96176616153907557</v>
      </c>
      <c r="E222" s="13">
        <f t="shared" si="38"/>
        <v>2.3796706575105898E-3</v>
      </c>
      <c r="F222" s="4">
        <f t="shared" si="43"/>
        <v>1.2235986103427825</v>
      </c>
      <c r="G222" s="4">
        <f t="shared" si="45"/>
        <v>3.799995684294355E-2</v>
      </c>
      <c r="H222" s="4">
        <f t="shared" si="39"/>
        <v>181.6440796436718</v>
      </c>
      <c r="I222" s="14">
        <f t="shared" si="46"/>
        <v>-3.8331207207080178E-3</v>
      </c>
      <c r="J222" s="15">
        <f t="shared" si="40"/>
        <v>-1.5495513825656371</v>
      </c>
      <c r="K222" s="4">
        <f t="shared" si="47"/>
        <v>-88.782546747458198</v>
      </c>
      <c r="L222" s="4">
        <f t="shared" si="41"/>
        <v>-148.77934631676598</v>
      </c>
      <c r="M222" s="4">
        <f t="shared" si="42"/>
        <v>375.00747704753877</v>
      </c>
    </row>
    <row r="223" spans="1:13" x14ac:dyDescent="0.25">
      <c r="A223" s="7">
        <f t="shared" si="37"/>
        <v>21.10000000000003</v>
      </c>
      <c r="B223" s="4">
        <v>0</v>
      </c>
      <c r="C223" s="4">
        <v>1</v>
      </c>
      <c r="D223" s="4">
        <f t="shared" si="44"/>
        <v>0.96354116440859383</v>
      </c>
      <c r="E223" s="13">
        <f t="shared" si="38"/>
        <v>2.3808518357773677E-3</v>
      </c>
      <c r="F223" s="4">
        <f t="shared" si="43"/>
        <v>1.1667080821059959</v>
      </c>
      <c r="G223" s="4">
        <f t="shared" si="45"/>
        <v>3.6233170251739E-2</v>
      </c>
      <c r="H223" s="4">
        <f t="shared" si="39"/>
        <v>181.76075045188239</v>
      </c>
      <c r="I223" s="14">
        <f t="shared" si="46"/>
        <v>-3.7627799829183742E-3</v>
      </c>
      <c r="J223" s="15">
        <f t="shared" si="40"/>
        <v>-1.5499276605639289</v>
      </c>
      <c r="K223" s="4">
        <f t="shared" si="47"/>
        <v>-88.804105838269422</v>
      </c>
      <c r="L223" s="4">
        <f t="shared" si="41"/>
        <v>-166.95131965180533</v>
      </c>
      <c r="M223" s="4">
        <f t="shared" si="42"/>
        <v>375.39359770087583</v>
      </c>
    </row>
    <row r="224" spans="1:13" x14ac:dyDescent="0.25">
      <c r="A224" s="7">
        <f t="shared" si="37"/>
        <v>21.200000000000031</v>
      </c>
      <c r="B224" s="4">
        <v>0</v>
      </c>
      <c r="C224" s="4">
        <v>1</v>
      </c>
      <c r="D224" s="4">
        <f t="shared" si="44"/>
        <v>0.96525821543115964</v>
      </c>
      <c r="E224" s="13">
        <f t="shared" si="38"/>
        <v>2.3820337458351497E-3</v>
      </c>
      <c r="F224" s="4">
        <f t="shared" si="43"/>
        <v>1.1116741477680621</v>
      </c>
      <c r="G224" s="4">
        <f t="shared" si="45"/>
        <v>3.4524041856150996E-2</v>
      </c>
      <c r="H224" s="4">
        <f t="shared" si="39"/>
        <v>181.8719178666592</v>
      </c>
      <c r="I224" s="14">
        <f t="shared" si="46"/>
        <v>-3.6938856303076464E-3</v>
      </c>
      <c r="J224" s="15">
        <f t="shared" si="40"/>
        <v>-1.5502970491269596</v>
      </c>
      <c r="K224" s="4">
        <f t="shared" si="47"/>
        <v>-88.825270194440009</v>
      </c>
      <c r="L224" s="4">
        <f t="shared" si="41"/>
        <v>-185.13455130999543</v>
      </c>
      <c r="M224" s="4">
        <f t="shared" si="42"/>
        <v>375.77311258801734</v>
      </c>
    </row>
    <row r="225" spans="1:13" x14ac:dyDescent="0.25">
      <c r="A225" s="7">
        <f t="shared" si="37"/>
        <v>21.300000000000033</v>
      </c>
      <c r="B225" s="4">
        <v>0</v>
      </c>
      <c r="C225" s="4">
        <v>1</v>
      </c>
      <c r="D225" s="4">
        <f t="shared" si="44"/>
        <v>0.96691907021340096</v>
      </c>
      <c r="E225" s="13">
        <f t="shared" si="38"/>
        <v>2.3832163527664073E-3</v>
      </c>
      <c r="F225" s="4">
        <f t="shared" si="43"/>
        <v>1.058440627846605</v>
      </c>
      <c r="G225" s="4">
        <f t="shared" si="45"/>
        <v>3.2870826951757914E-2</v>
      </c>
      <c r="H225" s="4">
        <f t="shared" si="39"/>
        <v>181.97776192944386</v>
      </c>
      <c r="I225" s="14">
        <f t="shared" si="46"/>
        <v>-3.6263996255099023E-3</v>
      </c>
      <c r="J225" s="15">
        <f t="shared" si="40"/>
        <v>-1.5506596890895106</v>
      </c>
      <c r="K225" s="4">
        <f t="shared" si="47"/>
        <v>-88.846047885189677</v>
      </c>
      <c r="L225" s="4">
        <f t="shared" si="41"/>
        <v>-203.32850409857389</v>
      </c>
      <c r="M225" s="4">
        <f t="shared" si="42"/>
        <v>376.14612772909362</v>
      </c>
    </row>
    <row r="226" spans="1:13" x14ac:dyDescent="0.25">
      <c r="A226" s="7">
        <f t="shared" si="37"/>
        <v>21.400000000000034</v>
      </c>
      <c r="B226" s="4">
        <v>0</v>
      </c>
      <c r="C226" s="4">
        <v>1</v>
      </c>
      <c r="D226" s="4">
        <f t="shared" si="44"/>
        <v>0.96852543881353981</v>
      </c>
      <c r="E226" s="13">
        <f t="shared" si="38"/>
        <v>2.3843996227990898E-3</v>
      </c>
      <c r="F226" s="4">
        <f t="shared" si="43"/>
        <v>1.0069527955273532</v>
      </c>
      <c r="G226" s="4">
        <f t="shared" si="45"/>
        <v>3.1271825948054444E-2</v>
      </c>
      <c r="H226" s="4">
        <f t="shared" si="39"/>
        <v>182.07845720899658</v>
      </c>
      <c r="I226" s="14">
        <f t="shared" si="46"/>
        <v>-3.5602853159680545E-3</v>
      </c>
      <c r="J226" s="15">
        <f t="shared" si="40"/>
        <v>-1.5510157176211075</v>
      </c>
      <c r="K226" s="4">
        <f t="shared" si="47"/>
        <v>-88.866446769734964</v>
      </c>
      <c r="L226" s="4">
        <f t="shared" si="41"/>
        <v>-221.53265844753045</v>
      </c>
      <c r="M226" s="4">
        <f t="shared" si="42"/>
        <v>376.51274774416288</v>
      </c>
    </row>
    <row r="227" spans="1:13" x14ac:dyDescent="0.25">
      <c r="A227" s="7">
        <f t="shared" si="37"/>
        <v>21.500000000000036</v>
      </c>
      <c r="B227" s="4">
        <v>0</v>
      </c>
      <c r="C227" s="4">
        <v>1</v>
      </c>
      <c r="D227" s="4">
        <f t="shared" si="44"/>
        <v>0.97007898641511481</v>
      </c>
      <c r="E227" s="13">
        <f t="shared" si="38"/>
        <v>2.385583523271615E-3</v>
      </c>
      <c r="F227" s="4">
        <f t="shared" si="43"/>
        <v>0.95715735559346049</v>
      </c>
      <c r="G227" s="4">
        <f t="shared" si="45"/>
        <v>2.972538371408262E-2</v>
      </c>
      <c r="H227" s="4">
        <f t="shared" si="39"/>
        <v>182.17417294455592</v>
      </c>
      <c r="I227" s="14">
        <f t="shared" si="46"/>
        <v>-3.4955073688230543E-3</v>
      </c>
      <c r="J227" s="15">
        <f t="shared" si="40"/>
        <v>-1.5513652683579897</v>
      </c>
      <c r="K227" s="4">
        <f t="shared" si="47"/>
        <v>-88.886474504850455</v>
      </c>
      <c r="L227" s="4">
        <f t="shared" si="41"/>
        <v>-239.74651187099437</v>
      </c>
      <c r="M227" s="4">
        <f t="shared" si="42"/>
        <v>376.8730758570008</v>
      </c>
    </row>
    <row r="228" spans="1:13" x14ac:dyDescent="0.25">
      <c r="A228" s="7">
        <f t="shared" si="37"/>
        <v>21.600000000000037</v>
      </c>
      <c r="B228" s="4">
        <v>0</v>
      </c>
      <c r="C228" s="4">
        <v>1</v>
      </c>
      <c r="D228" s="4">
        <f t="shared" si="44"/>
        <v>0.97158133402930036</v>
      </c>
      <c r="E228" s="13">
        <f t="shared" si="38"/>
        <v>2.3867680225987896E-3</v>
      </c>
      <c r="F228" s="4">
        <f t="shared" si="43"/>
        <v>0.90900242240204787</v>
      </c>
      <c r="G228" s="4">
        <f t="shared" si="45"/>
        <v>2.8229888894473535E-2</v>
      </c>
      <c r="H228" s="4">
        <f t="shared" si="39"/>
        <v>182.26507318679612</v>
      </c>
      <c r="I228" s="14">
        <f t="shared" si="46"/>
        <v>-3.4320317093632529E-3</v>
      </c>
      <c r="J228" s="15">
        <f t="shared" si="40"/>
        <v>-1.551708471528926</v>
      </c>
      <c r="K228" s="4">
        <f t="shared" si="47"/>
        <v>-88.906138552077508</v>
      </c>
      <c r="L228" s="4">
        <f t="shared" si="41"/>
        <v>-257.96957844291256</v>
      </c>
      <c r="M228" s="4">
        <f t="shared" si="42"/>
        <v>377.22721389974652</v>
      </c>
    </row>
    <row r="229" spans="1:13" x14ac:dyDescent="0.25">
      <c r="A229" s="7">
        <f t="shared" si="37"/>
        <v>21.700000000000038</v>
      </c>
      <c r="B229" s="4">
        <v>0</v>
      </c>
      <c r="C229" s="4">
        <v>1</v>
      </c>
      <c r="D229" s="4">
        <f t="shared" si="44"/>
        <v>0.97303405922201691</v>
      </c>
      <c r="E229" s="13">
        <f t="shared" si="38"/>
        <v>2.3879530902386412E-3</v>
      </c>
      <c r="F229" s="4">
        <f t="shared" si="43"/>
        <v>0.86243749703234351</v>
      </c>
      <c r="G229" s="4">
        <f t="shared" si="45"/>
        <v>2.6783773199762217E-2</v>
      </c>
      <c r="H229" s="4">
        <f t="shared" si="39"/>
        <v>182.35131693649936</v>
      </c>
      <c r="I229" s="14">
        <f t="shared" si="46"/>
        <v>-3.3698254628180334E-3</v>
      </c>
      <c r="J229" s="15">
        <f t="shared" si="40"/>
        <v>-1.5520454540752078</v>
      </c>
      <c r="K229" s="4">
        <f t="shared" si="47"/>
        <v>-88.92544618459938</v>
      </c>
      <c r="L229" s="4">
        <f t="shared" si="41"/>
        <v>-276.2013882867833</v>
      </c>
      <c r="M229" s="4">
        <f t="shared" si="42"/>
        <v>377.57526231835152</v>
      </c>
    </row>
    <row r="230" spans="1:13" x14ac:dyDescent="0.25">
      <c r="A230" s="7">
        <f t="shared" si="37"/>
        <v>21.80000000000004</v>
      </c>
      <c r="B230" s="4">
        <v>0</v>
      </c>
      <c r="C230" s="4">
        <v>1</v>
      </c>
      <c r="D230" s="4">
        <f t="shared" si="44"/>
        <v>0.97443869686229878</v>
      </c>
      <c r="E230" s="13">
        <f t="shared" si="38"/>
        <v>2.3891386966601483E-3</v>
      </c>
      <c r="F230" s="4">
        <f t="shared" si="43"/>
        <v>0.81741344372102753</v>
      </c>
      <c r="G230" s="4">
        <f t="shared" si="45"/>
        <v>2.538551067456607E-2</v>
      </c>
      <c r="H230" s="4">
        <f t="shared" si="39"/>
        <v>182.43305828087145</v>
      </c>
      <c r="I230" s="14">
        <f t="shared" si="46"/>
        <v>-3.3088568992949091E-3</v>
      </c>
      <c r="J230" s="15">
        <f t="shared" si="40"/>
        <v>-1.5523763397651373</v>
      </c>
      <c r="K230" s="4">
        <f t="shared" si="47"/>
        <v>-88.944404493800832</v>
      </c>
      <c r="L230" s="4">
        <f t="shared" si="41"/>
        <v>-294.44148707920317</v>
      </c>
      <c r="M230" s="4">
        <f t="shared" si="42"/>
        <v>377.91732017877956</v>
      </c>
    </row>
    <row r="231" spans="1:13" x14ac:dyDescent="0.25">
      <c r="A231" s="7">
        <f t="shared" si="37"/>
        <v>21.900000000000041</v>
      </c>
      <c r="B231" s="4">
        <v>0</v>
      </c>
      <c r="C231" s="4">
        <v>1</v>
      </c>
      <c r="D231" s="4">
        <f t="shared" si="44"/>
        <v>0.97579673988864091</v>
      </c>
      <c r="E231" s="13">
        <f t="shared" si="38"/>
        <v>2.3903248133118537E-3</v>
      </c>
      <c r="F231" s="4">
        <f t="shared" si="43"/>
        <v>0.77388246569195274</v>
      </c>
      <c r="G231" s="4">
        <f t="shared" si="45"/>
        <v>2.4033616946955053E-2</v>
      </c>
      <c r="H231" s="4">
        <f t="shared" si="39"/>
        <v>182.51044652744065</v>
      </c>
      <c r="I231" s="14">
        <f t="shared" si="46"/>
        <v>-3.2490953816717285E-3</v>
      </c>
      <c r="J231" s="15">
        <f t="shared" si="40"/>
        <v>-1.5527012493033046</v>
      </c>
      <c r="K231" s="4">
        <f t="shared" si="47"/>
        <v>-88.963020395529298</v>
      </c>
      <c r="L231" s="4">
        <f t="shared" si="41"/>
        <v>-312.68943556697866</v>
      </c>
      <c r="M231" s="4">
        <f t="shared" si="42"/>
        <v>378.25348517390813</v>
      </c>
    </row>
    <row r="232" spans="1:13" x14ac:dyDescent="0.25">
      <c r="A232" s="7">
        <f t="shared" si="37"/>
        <v>22.000000000000043</v>
      </c>
      <c r="B232" s="4">
        <v>0</v>
      </c>
      <c r="C232" s="4">
        <v>1</v>
      </c>
      <c r="D232" s="4">
        <f t="shared" si="44"/>
        <v>0.97710964009027523</v>
      </c>
      <c r="E232" s="13">
        <f t="shared" si="38"/>
        <v>2.3915114125913407E-3</v>
      </c>
      <c r="F232" s="4">
        <f t="shared" si="43"/>
        <v>0.73179808048003248</v>
      </c>
      <c r="G232" s="4">
        <f t="shared" si="45"/>
        <v>2.2726648462112808E-2</v>
      </c>
      <c r="H232" s="4">
        <f t="shared" si="39"/>
        <v>182.58362633548865</v>
      </c>
      <c r="I232" s="14">
        <f t="shared" si="46"/>
        <v>-3.1905113162685266E-3</v>
      </c>
      <c r="J232" s="15">
        <f t="shared" si="40"/>
        <v>-1.5530203004349314</v>
      </c>
      <c r="K232" s="4">
        <f t="shared" si="47"/>
        <v>-88.981300636073229</v>
      </c>
      <c r="L232" s="4">
        <f t="shared" si="41"/>
        <v>-330.94480909754975</v>
      </c>
      <c r="M232" s="4">
        <f t="shared" si="42"/>
        <v>378.58385363108499</v>
      </c>
    </row>
    <row r="233" spans="1:13" x14ac:dyDescent="0.25">
      <c r="A233" s="7">
        <f t="shared" si="37"/>
        <v>22.100000000000044</v>
      </c>
      <c r="B233" s="4">
        <v>0</v>
      </c>
      <c r="C233" s="4">
        <v>1</v>
      </c>
      <c r="D233" s="4">
        <f t="shared" si="44"/>
        <v>0.97837880890055995</v>
      </c>
      <c r="E233" s="13">
        <f t="shared" si="38"/>
        <v>2.3926984678155606E-3</v>
      </c>
      <c r="F233" s="4">
        <f t="shared" si="43"/>
        <v>0.69111509484137912</v>
      </c>
      <c r="G233" s="4">
        <f t="shared" si="45"/>
        <v>2.1463201703148419E-2</v>
      </c>
      <c r="H233" s="4">
        <f t="shared" si="39"/>
        <v>182.65273784497279</v>
      </c>
      <c r="I233" s="14">
        <f t="shared" si="46"/>
        <v>-3.1330761061346244E-3</v>
      </c>
      <c r="J233" s="15">
        <f t="shared" si="40"/>
        <v>-1.5533336080455449</v>
      </c>
      <c r="K233" s="4">
        <f t="shared" si="47"/>
        <v>-88.999251797873086</v>
      </c>
      <c r="L233" s="4">
        <f t="shared" si="41"/>
        <v>-349.20719716246873</v>
      </c>
      <c r="M233" s="4">
        <f t="shared" si="42"/>
        <v>378.9085205202943</v>
      </c>
    </row>
    <row r="234" spans="1:13" x14ac:dyDescent="0.25">
      <c r="A234" s="7">
        <f t="shared" si="37"/>
        <v>22.200000000000045</v>
      </c>
      <c r="B234" s="4">
        <v>0</v>
      </c>
      <c r="C234" s="4">
        <v>1</v>
      </c>
      <c r="D234" s="4">
        <f t="shared" si="44"/>
        <v>0.9796056181998799</v>
      </c>
      <c r="E234" s="13">
        <f t="shared" si="38"/>
        <v>2.393885953191989E-3</v>
      </c>
      <c r="F234" s="4">
        <f t="shared" si="43"/>
        <v>0.65178957933488069</v>
      </c>
      <c r="G234" s="4">
        <f t="shared" si="45"/>
        <v>2.0241912401704368E-2</v>
      </c>
      <c r="H234" s="4">
        <f t="shared" si="39"/>
        <v>182.71791680290627</v>
      </c>
      <c r="I234" s="14">
        <f t="shared" si="46"/>
        <v>-3.0767621067975637E-3</v>
      </c>
      <c r="J234" s="15">
        <f t="shared" si="40"/>
        <v>-1.5536412842562246</v>
      </c>
      <c r="K234" s="4">
        <f t="shared" si="47"/>
        <v>-89.016880304978486</v>
      </c>
      <c r="L234" s="4">
        <f t="shared" si="41"/>
        <v>-367.47620295367386</v>
      </c>
      <c r="M234" s="4">
        <f t="shared" si="42"/>
        <v>379.22757946288993</v>
      </c>
    </row>
    <row r="235" spans="1:13" x14ac:dyDescent="0.25">
      <c r="A235" s="7">
        <f t="shared" si="37"/>
        <v>22.300000000000047</v>
      </c>
      <c r="B235" s="4">
        <v>0</v>
      </c>
      <c r="C235" s="4">
        <v>1</v>
      </c>
      <c r="D235" s="4">
        <f t="shared" si="44"/>
        <v>0.98079140112564656</v>
      </c>
      <c r="E235" s="13">
        <f t="shared" si="38"/>
        <v>2.3950738437905992E-3</v>
      </c>
      <c r="F235" s="4">
        <f t="shared" si="43"/>
        <v>0.61377884265405713</v>
      </c>
      <c r="G235" s="4">
        <f t="shared" si="45"/>
        <v>1.9061454740809225E-2</v>
      </c>
      <c r="H235" s="4">
        <f t="shared" si="39"/>
        <v>182.77929468717167</v>
      </c>
      <c r="I235" s="14">
        <f t="shared" si="46"/>
        <v>-3.0215425843299693E-3</v>
      </c>
      <c r="J235" s="15">
        <f t="shared" si="40"/>
        <v>-1.5539434385146575</v>
      </c>
      <c r="K235" s="4">
        <f t="shared" si="47"/>
        <v>-89.034192428265328</v>
      </c>
      <c r="L235" s="4">
        <f t="shared" si="41"/>
        <v>-385.75144293229636</v>
      </c>
      <c r="M235" s="4">
        <f t="shared" si="42"/>
        <v>379.54112274085475</v>
      </c>
    </row>
    <row r="236" spans="1:13" x14ac:dyDescent="0.25">
      <c r="A236" s="7">
        <f t="shared" si="37"/>
        <v>22.400000000000048</v>
      </c>
      <c r="B236" s="4">
        <v>0</v>
      </c>
      <c r="C236" s="4">
        <v>1</v>
      </c>
      <c r="D236" s="4">
        <f t="shared" si="44"/>
        <v>0.98193745288719048</v>
      </c>
      <c r="E236" s="13">
        <f t="shared" si="38"/>
        <v>2.3962621155166328E-3</v>
      </c>
      <c r="F236" s="4">
        <f t="shared" si="43"/>
        <v>0.57704140578151375</v>
      </c>
      <c r="G236" s="4">
        <f t="shared" si="45"/>
        <v>1.7920540552220924E-2</v>
      </c>
      <c r="H236" s="4">
        <f t="shared" si="39"/>
        <v>182.83699882774982</v>
      </c>
      <c r="I236" s="14">
        <f t="shared" si="46"/>
        <v>-2.967391675599936E-3</v>
      </c>
      <c r="J236" s="15">
        <f t="shared" si="40"/>
        <v>-1.5542401776822174</v>
      </c>
      <c r="K236" s="4">
        <f t="shared" si="47"/>
        <v>-89.051194290424988</v>
      </c>
      <c r="L236" s="4">
        <f t="shared" si="41"/>
        <v>-404.03254640973614</v>
      </c>
      <c r="M236" s="4">
        <f t="shared" si="42"/>
        <v>379.84924130654747</v>
      </c>
    </row>
    <row r="237" spans="1:13" x14ac:dyDescent="0.25">
      <c r="A237" s="7">
        <f t="shared" si="37"/>
        <v>22.50000000000005</v>
      </c>
      <c r="B237" s="4">
        <v>0</v>
      </c>
      <c r="C237" s="4">
        <v>1</v>
      </c>
      <c r="D237" s="4">
        <f t="shared" si="44"/>
        <v>0.9830450315835082</v>
      </c>
      <c r="E237" s="13">
        <f t="shared" si="38"/>
        <v>2.3974507450841482E-3</v>
      </c>
      <c r="F237" s="4">
        <f t="shared" si="43"/>
        <v>0.54153697603268292</v>
      </c>
      <c r="G237" s="4">
        <f t="shared" si="45"/>
        <v>1.6817918510331768E-2</v>
      </c>
      <c r="H237" s="4">
        <f t="shared" si="39"/>
        <v>182.89115252535308</v>
      </c>
      <c r="I237" s="14">
        <f t="shared" si="46"/>
        <v>-2.9142843505787532E-3</v>
      </c>
      <c r="J237" s="15">
        <f t="shared" si="40"/>
        <v>-1.5545316061172754</v>
      </c>
      <c r="K237" s="4">
        <f t="shared" si="47"/>
        <v>-89.067891870737711</v>
      </c>
      <c r="L237" s="4">
        <f t="shared" si="41"/>
        <v>-422.31915514074234</v>
      </c>
      <c r="M237" s="4">
        <f t="shared" si="42"/>
        <v>380.15202479289962</v>
      </c>
    </row>
    <row r="238" spans="1:13" x14ac:dyDescent="0.25">
      <c r="A238" s="7">
        <f t="shared" si="37"/>
        <v>22.600000000000051</v>
      </c>
      <c r="B238" s="4">
        <v>0</v>
      </c>
      <c r="C238" s="4">
        <v>1</v>
      </c>
      <c r="D238" s="4">
        <f t="shared" si="44"/>
        <v>0.98411535902199043</v>
      </c>
      <c r="E238" s="13">
        <f t="shared" si="38"/>
        <v>2.3986397099903353E-3</v>
      </c>
      <c r="F238" s="4">
        <f t="shared" si="43"/>
        <v>0.50722642105020743</v>
      </c>
      <c r="G238" s="4">
        <f t="shared" si="45"/>
        <v>1.5752373324540603E-2</v>
      </c>
      <c r="H238" s="4">
        <f t="shared" si="39"/>
        <v>182.94187516745811</v>
      </c>
      <c r="I238" s="14">
        <f t="shared" si="46"/>
        <v>-2.8621963765879405E-3</v>
      </c>
      <c r="J238" s="15">
        <f t="shared" si="40"/>
        <v>-1.5548178257549341</v>
      </c>
      <c r="K238" s="4">
        <f t="shared" si="47"/>
        <v>-89.084291009640992</v>
      </c>
      <c r="L238" s="4">
        <f t="shared" si="41"/>
        <v>-440.61092292823321</v>
      </c>
      <c r="M238" s="4">
        <f t="shared" si="42"/>
        <v>380.44956152402767</v>
      </c>
    </row>
    <row r="239" spans="1:13" x14ac:dyDescent="0.25">
      <c r="A239" s="7">
        <f t="shared" si="37"/>
        <v>22.700000000000053</v>
      </c>
      <c r="B239" s="4">
        <v>0</v>
      </c>
      <c r="C239" s="4">
        <v>1</v>
      </c>
      <c r="D239" s="4">
        <f t="shared" si="44"/>
        <v>0.98514962153643693</v>
      </c>
      <c r="E239" s="13">
        <f t="shared" si="38"/>
        <v>2.3998289884905734E-3</v>
      </c>
      <c r="F239" s="4">
        <f t="shared" si="43"/>
        <v>0.4740717428045228</v>
      </c>
      <c r="G239" s="4">
        <f t="shared" si="45"/>
        <v>1.4722724931817477E-2</v>
      </c>
      <c r="H239" s="4">
        <f t="shared" si="39"/>
        <v>182.98928234173857</v>
      </c>
      <c r="I239" s="14">
        <f t="shared" si="46"/>
        <v>-2.8111042843750448E-3</v>
      </c>
      <c r="J239" s="15">
        <f t="shared" si="40"/>
        <v>-1.5550989361833716</v>
      </c>
      <c r="K239" s="4">
        <f t="shared" si="47"/>
        <v>-89.100397413103792</v>
      </c>
      <c r="L239" s="4">
        <f t="shared" si="41"/>
        <v>-458.90751523959079</v>
      </c>
      <c r="M239" s="4">
        <f t="shared" si="42"/>
        <v>380.7419385262267</v>
      </c>
    </row>
    <row r="240" spans="1:13" x14ac:dyDescent="0.25">
      <c r="A240" s="7">
        <f t="shared" si="37"/>
        <v>22.800000000000054</v>
      </c>
      <c r="B240" s="4">
        <v>0</v>
      </c>
      <c r="C240" s="4">
        <v>1</v>
      </c>
      <c r="D240" s="4">
        <f t="shared" si="44"/>
        <v>0.98614897080277808</v>
      </c>
      <c r="E240" s="13">
        <f t="shared" si="38"/>
        <v>2.4010185595742211E-3</v>
      </c>
      <c r="F240" s="4">
        <f t="shared" si="43"/>
        <v>0.44203605165239523</v>
      </c>
      <c r="G240" s="4">
        <f t="shared" si="45"/>
        <v>1.3727827691068173E-2</v>
      </c>
      <c r="H240" s="4">
        <f t="shared" si="39"/>
        <v>183.03348594690382</v>
      </c>
      <c r="I240" s="14">
        <f t="shared" si="46"/>
        <v>-2.7609853359139855E-3</v>
      </c>
      <c r="J240" s="15">
        <f t="shared" si="40"/>
        <v>-1.555375034716963</v>
      </c>
      <c r="K240" s="4">
        <f t="shared" si="47"/>
        <v>-89.116216656816079</v>
      </c>
      <c r="L240" s="4">
        <f t="shared" si="41"/>
        <v>-477.20860883416663</v>
      </c>
      <c r="M240" s="4">
        <f t="shared" si="42"/>
        <v>381.02924153931366</v>
      </c>
    </row>
    <row r="241" spans="1:13" x14ac:dyDescent="0.25">
      <c r="A241" s="7">
        <f t="shared" si="37"/>
        <v>22.900000000000055</v>
      </c>
      <c r="B241" s="4">
        <v>0</v>
      </c>
      <c r="C241" s="4">
        <v>1</v>
      </c>
      <c r="D241" s="4">
        <f t="shared" si="44"/>
        <v>0.98711452465110106</v>
      </c>
      <c r="E241" s="13">
        <f t="shared" si="38"/>
        <v>2.4022084029411131E-3</v>
      </c>
      <c r="F241" s="4">
        <f t="shared" si="43"/>
        <v>0.41108354049942641</v>
      </c>
      <c r="G241" s="4">
        <f t="shared" si="45"/>
        <v>1.2766569580727527E-2</v>
      </c>
      <c r="H241" s="4">
        <f t="shared" si="39"/>
        <v>183.07459430095378</v>
      </c>
      <c r="I241" s="14">
        <f t="shared" si="46"/>
        <v>-2.7118174938330505E-3</v>
      </c>
      <c r="J241" s="15">
        <f t="shared" si="40"/>
        <v>-1.5556462164663463</v>
      </c>
      <c r="K241" s="4">
        <f t="shared" si="47"/>
        <v>-89.131754190203196</v>
      </c>
      <c r="L241" s="4">
        <f t="shared" si="41"/>
        <v>-495.51389140173518</v>
      </c>
      <c r="M241" s="4">
        <f t="shared" si="42"/>
        <v>381.3115550282904</v>
      </c>
    </row>
    <row r="242" spans="1:13" x14ac:dyDescent="0.25">
      <c r="A242" s="7">
        <f t="shared" si="37"/>
        <v>23.000000000000057</v>
      </c>
      <c r="B242" s="4">
        <v>0</v>
      </c>
      <c r="C242" s="4">
        <v>1</v>
      </c>
      <c r="D242" s="4">
        <f t="shared" si="44"/>
        <v>0.98804736787267389</v>
      </c>
      <c r="E242" s="13">
        <f t="shared" si="38"/>
        <v>2.4033984989787565E-3</v>
      </c>
      <c r="F242" s="4">
        <f t="shared" si="43"/>
        <v>0.38117945910942269</v>
      </c>
      <c r="G242" s="4">
        <f t="shared" si="45"/>
        <v>1.1837871400913746E-2</v>
      </c>
      <c r="H242" s="4">
        <f t="shared" si="39"/>
        <v>183.11271224686473</v>
      </c>
      <c r="I242" s="14">
        <f t="shared" si="46"/>
        <v>-2.6635793923788335E-3</v>
      </c>
      <c r="J242" s="15">
        <f t="shared" si="40"/>
        <v>-1.5559125744055842</v>
      </c>
      <c r="K242" s="4">
        <f t="shared" si="47"/>
        <v>-89.147015340274109</v>
      </c>
      <c r="L242" s="4">
        <f t="shared" si="41"/>
        <v>-513.82306121163435</v>
      </c>
      <c r="M242" s="4">
        <f t="shared" si="42"/>
        <v>381.58896219529726</v>
      </c>
    </row>
    <row r="243" spans="1:13" x14ac:dyDescent="0.25">
      <c r="A243" s="7">
        <f t="shared" si="37"/>
        <v>23.100000000000058</v>
      </c>
      <c r="B243" s="4">
        <v>0</v>
      </c>
      <c r="C243" s="4">
        <v>1</v>
      </c>
      <c r="D243" s="4">
        <f t="shared" si="44"/>
        <v>0.98894855302080986</v>
      </c>
      <c r="E243" s="13">
        <f t="shared" si="38"/>
        <v>2.4045888287402019E-3</v>
      </c>
      <c r="F243" s="4">
        <f t="shared" si="43"/>
        <v>0.35229008859862659</v>
      </c>
      <c r="G243" s="4">
        <f t="shared" si="45"/>
        <v>1.0940685981323806E-2</v>
      </c>
      <c r="H243" s="4">
        <f t="shared" si="39"/>
        <v>183.14794125572459</v>
      </c>
      <c r="I243" s="14">
        <f t="shared" si="46"/>
        <v>-2.6162503098302258E-3</v>
      </c>
      <c r="J243" s="15">
        <f t="shared" si="40"/>
        <v>-1.5561741994365672</v>
      </c>
      <c r="K243" s="4">
        <f t="shared" si="47"/>
        <v>-89.162005315311333</v>
      </c>
      <c r="L243" s="4">
        <f t="shared" si="41"/>
        <v>-532.13582677233376</v>
      </c>
      <c r="M243" s="4">
        <f t="shared" si="42"/>
        <v>381.8615449918301</v>
      </c>
    </row>
    <row r="244" spans="1:13" x14ac:dyDescent="0.25">
      <c r="A244" s="7">
        <f t="shared" si="37"/>
        <v>23.20000000000006</v>
      </c>
      <c r="B244" s="4">
        <v>0</v>
      </c>
      <c r="C244" s="4">
        <v>1</v>
      </c>
      <c r="D244" s="4">
        <f t="shared" si="44"/>
        <v>0.98981910120451</v>
      </c>
      <c r="E244" s="13">
        <f t="shared" si="38"/>
        <v>2.4057793739225763E-3</v>
      </c>
      <c r="F244" s="4">
        <f t="shared" si="43"/>
        <v>0.32438271614972758</v>
      </c>
      <c r="G244" s="4">
        <f t="shared" si="45"/>
        <v>1.0073997395954272E-2</v>
      </c>
      <c r="H244" s="4">
        <f t="shared" si="39"/>
        <v>183.18037952733957</v>
      </c>
      <c r="I244" s="14">
        <f t="shared" si="46"/>
        <v>-2.5698101422822312E-3</v>
      </c>
      <c r="J244" s="15">
        <f t="shared" si="40"/>
        <v>-1.5564311804507955</v>
      </c>
      <c r="K244" s="4">
        <f t="shared" si="47"/>
        <v>-89.176729208410748</v>
      </c>
      <c r="L244" s="4">
        <f t="shared" si="41"/>
        <v>-550.45190650117377</v>
      </c>
      <c r="M244" s="4">
        <f t="shared" si="42"/>
        <v>382.12938413119525</v>
      </c>
    </row>
    <row r="245" spans="1:13" x14ac:dyDescent="0.25">
      <c r="A245" s="7">
        <f t="shared" si="37"/>
        <v>23.300000000000061</v>
      </c>
      <c r="B245" s="4">
        <v>0</v>
      </c>
      <c r="C245" s="4">
        <v>1</v>
      </c>
      <c r="D245" s="4">
        <f t="shared" si="44"/>
        <v>0.99066000287394096</v>
      </c>
      <c r="E245" s="13">
        <f t="shared" si="38"/>
        <v>2.4069701168462614E-3</v>
      </c>
      <c r="F245" s="4">
        <f t="shared" si="43"/>
        <v>0.29742560997667439</v>
      </c>
      <c r="G245" s="4">
        <f t="shared" si="45"/>
        <v>9.2368201856110055E-3</v>
      </c>
      <c r="H245" s="4">
        <f t="shared" si="39"/>
        <v>183.21012208833724</v>
      </c>
      <c r="I245" s="14">
        <f t="shared" si="46"/>
        <v>-2.5242393787234057E-3</v>
      </c>
      <c r="J245" s="15">
        <f t="shared" si="40"/>
        <v>-1.5566836043886678</v>
      </c>
      <c r="K245" s="4">
        <f t="shared" si="47"/>
        <v>-89.191192000878615</v>
      </c>
      <c r="L245" s="4">
        <f t="shared" si="41"/>
        <v>-568.77102840402188</v>
      </c>
      <c r="M245" s="4">
        <f t="shared" si="42"/>
        <v>382.3925591011776</v>
      </c>
    </row>
    <row r="246" spans="1:13" x14ac:dyDescent="0.25">
      <c r="A246" s="7">
        <f t="shared" si="37"/>
        <v>23.400000000000063</v>
      </c>
      <c r="B246" s="4">
        <v>0</v>
      </c>
      <c r="C246" s="4">
        <v>1</v>
      </c>
      <c r="D246" s="4">
        <f t="shared" si="44"/>
        <v>0.99147221859689483</v>
      </c>
      <c r="E246" s="13">
        <f t="shared" si="38"/>
        <v>2.4081610404346988E-3</v>
      </c>
      <c r="F246" s="4">
        <f t="shared" si="43"/>
        <v>0.27138799456840657</v>
      </c>
      <c r="G246" s="4">
        <f t="shared" si="45"/>
        <v>8.4281985890809485E-3</v>
      </c>
      <c r="H246" s="4">
        <f t="shared" si="39"/>
        <v>183.23726088779409</v>
      </c>
      <c r="I246" s="14">
        <f t="shared" si="46"/>
        <v>-2.4795190773361361E-3</v>
      </c>
      <c r="J246" s="15">
        <f t="shared" si="40"/>
        <v>-1.5569315562964015</v>
      </c>
      <c r="K246" s="4">
        <f t="shared" si="47"/>
        <v>-89.205398565492828</v>
      </c>
      <c r="L246" s="4">
        <f t="shared" si="41"/>
        <v>-587.09292976459392</v>
      </c>
      <c r="M246" s="4">
        <f t="shared" si="42"/>
        <v>382.65114817689846</v>
      </c>
    </row>
    <row r="247" spans="1:13" x14ac:dyDescent="0.25">
      <c r="A247" s="7">
        <f t="shared" si="37"/>
        <v>23.500000000000064</v>
      </c>
      <c r="B247" s="4">
        <v>0</v>
      </c>
      <c r="C247" s="4">
        <v>1</v>
      </c>
      <c r="D247" s="4">
        <f t="shared" si="44"/>
        <v>0.99225667982548127</v>
      </c>
      <c r="E247" s="13">
        <f t="shared" si="38"/>
        <v>2.4093521281948077E-3</v>
      </c>
      <c r="F247" s="4">
        <f t="shared" si="43"/>
        <v>0.24624002623619948</v>
      </c>
      <c r="G247" s="4">
        <f t="shared" si="45"/>
        <v>7.6472057837329022E-3</v>
      </c>
      <c r="H247" s="4">
        <f t="shared" si="39"/>
        <v>183.26188489041772</v>
      </c>
      <c r="I247" s="14">
        <f t="shared" si="46"/>
        <v>-2.4356308429523822E-3</v>
      </c>
      <c r="J247" s="15">
        <f t="shared" si="40"/>
        <v>-1.5571751193806966</v>
      </c>
      <c r="K247" s="4">
        <f t="shared" si="47"/>
        <v>-89.219353669635026</v>
      </c>
      <c r="L247" s="4">
        <f t="shared" si="41"/>
        <v>-605.4173568431936</v>
      </c>
      <c r="M247" s="4">
        <f t="shared" si="42"/>
        <v>382.90522843384184</v>
      </c>
    </row>
    <row r="248" spans="1:13" x14ac:dyDescent="0.25">
      <c r="A248" s="7">
        <f t="shared" si="37"/>
        <v>23.600000000000065</v>
      </c>
      <c r="B248" s="4">
        <v>0</v>
      </c>
      <c r="C248" s="4">
        <v>1</v>
      </c>
      <c r="D248" s="4">
        <f t="shared" si="44"/>
        <v>0.99301428965237404</v>
      </c>
      <c r="E248" s="13">
        <f t="shared" si="38"/>
        <v>2.4105433641980006E-3</v>
      </c>
      <c r="F248" s="4">
        <f t="shared" si="43"/>
        <v>0.22195276898704613</v>
      </c>
      <c r="G248" s="4">
        <f t="shared" si="45"/>
        <v>6.8929431362436677E-3</v>
      </c>
      <c r="H248" s="4">
        <f t="shared" si="39"/>
        <v>183.28408016731643</v>
      </c>
      <c r="I248" s="14">
        <f t="shared" si="46"/>
        <v>-2.3925568056024785E-3</v>
      </c>
      <c r="J248" s="15">
        <f t="shared" si="40"/>
        <v>-1.5574143750612568</v>
      </c>
      <c r="K248" s="4">
        <f t="shared" si="47"/>
        <v>-89.233061978299659</v>
      </c>
      <c r="L248" s="4">
        <f t="shared" si="41"/>
        <v>-623.74406458462443</v>
      </c>
      <c r="M248" s="4">
        <f t="shared" si="42"/>
        <v>383.15487576102788</v>
      </c>
    </row>
    <row r="249" spans="1:13" x14ac:dyDescent="0.25">
      <c r="A249" s="7">
        <f t="shared" si="37"/>
        <v>23.700000000000067</v>
      </c>
      <c r="B249" s="4">
        <v>0</v>
      </c>
      <c r="C249" s="4">
        <v>1</v>
      </c>
      <c r="D249" s="4">
        <f t="shared" si="44"/>
        <v>0.99374592355603153</v>
      </c>
      <c r="E249" s="13">
        <f t="shared" si="38"/>
        <v>2.4117347330617775E-3</v>
      </c>
      <c r="F249" s="4">
        <f t="shared" si="43"/>
        <v>0.19849817074223988</v>
      </c>
      <c r="G249" s="4">
        <f t="shared" si="45"/>
        <v>6.164539464044716E-3</v>
      </c>
      <c r="H249" s="4">
        <f t="shared" si="39"/>
        <v>183.30392998439066</v>
      </c>
      <c r="I249" s="14">
        <f t="shared" si="46"/>
        <v>-2.3502796000971844E-3</v>
      </c>
      <c r="J249" s="15">
        <f t="shared" si="40"/>
        <v>-1.5576494030212664</v>
      </c>
      <c r="K249" s="4">
        <f t="shared" si="47"/>
        <v>-89.24652805698625</v>
      </c>
      <c r="L249" s="4">
        <f t="shared" si="41"/>
        <v>-642.07281633503362</v>
      </c>
      <c r="M249" s="4">
        <f t="shared" si="42"/>
        <v>383.40016487431399</v>
      </c>
    </row>
    <row r="250" spans="1:13" x14ac:dyDescent="0.25">
      <c r="A250" s="7">
        <f t="shared" si="37"/>
        <v>23.800000000000068</v>
      </c>
      <c r="B250" s="4">
        <v>0</v>
      </c>
      <c r="C250" s="4">
        <v>1</v>
      </c>
      <c r="D250" s="4">
        <f t="shared" si="44"/>
        <v>0.99445243013436779</v>
      </c>
      <c r="E250" s="13">
        <f t="shared" si="38"/>
        <v>2.4129262199318845E-3</v>
      </c>
      <c r="F250" s="4">
        <f t="shared" si="43"/>
        <v>0.17584903991854689</v>
      </c>
      <c r="G250" s="4">
        <f t="shared" si="45"/>
        <v>5.4611503080294064E-3</v>
      </c>
      <c r="H250" s="4">
        <f t="shared" si="39"/>
        <v>183.32151488838252</v>
      </c>
      <c r="I250" s="14">
        <f t="shared" si="46"/>
        <v>-2.3087823465876103E-3</v>
      </c>
      <c r="J250" s="15">
        <f t="shared" si="40"/>
        <v>-1.5578802812559251</v>
      </c>
      <c r="K250" s="4">
        <f t="shared" si="47"/>
        <v>-89.259756374480062</v>
      </c>
      <c r="L250" s="4">
        <f t="shared" si="41"/>
        <v>-660.40338356745031</v>
      </c>
      <c r="M250" s="4">
        <f t="shared" si="42"/>
        <v>383.64116932980494</v>
      </c>
    </row>
    <row r="251" spans="1:13" x14ac:dyDescent="0.25">
      <c r="A251" s="7">
        <f t="shared" si="37"/>
        <v>23.90000000000007</v>
      </c>
      <c r="B251" s="4">
        <v>0</v>
      </c>
      <c r="C251" s="4">
        <v>1</v>
      </c>
      <c r="D251" s="4">
        <f t="shared" si="44"/>
        <v>0.99513463182643469</v>
      </c>
      <c r="E251" s="13">
        <f t="shared" si="38"/>
        <v>2.4141178104650262E-3</v>
      </c>
      <c r="F251" s="4">
        <f t="shared" si="43"/>
        <v>0.15397902238653952</v>
      </c>
      <c r="G251" s="4">
        <f t="shared" si="45"/>
        <v>4.7819572169732769E-3</v>
      </c>
      <c r="H251" s="4">
        <f t="shared" si="39"/>
        <v>183.33691279062117</v>
      </c>
      <c r="I251" s="14">
        <f t="shared" si="46"/>
        <v>-2.2680486320503508E-3</v>
      </c>
      <c r="J251" s="15">
        <f t="shared" si="40"/>
        <v>-1.5581070861191302</v>
      </c>
      <c r="K251" s="4">
        <f t="shared" si="47"/>
        <v>-89.272751305526938</v>
      </c>
      <c r="L251" s="4">
        <f t="shared" si="41"/>
        <v>-678.73554561578499</v>
      </c>
      <c r="M251" s="4">
        <f t="shared" si="42"/>
        <v>383.87796153735491</v>
      </c>
    </row>
    <row r="252" spans="1:13" x14ac:dyDescent="0.25">
      <c r="A252" s="7">
        <f t="shared" si="37"/>
        <v>24.000000000000071</v>
      </c>
      <c r="B252" s="4">
        <v>0</v>
      </c>
      <c r="C252" s="4">
        <v>1</v>
      </c>
      <c r="D252" s="4">
        <f t="shared" si="44"/>
        <v>0.99579332562172984</v>
      </c>
      <c r="E252" s="13">
        <f t="shared" si="38"/>
        <v>2.4153094908121089E-3</v>
      </c>
      <c r="F252" s="4">
        <f t="shared" si="43"/>
        <v>0.13286257881899272</v>
      </c>
      <c r="G252" s="4">
        <f t="shared" si="45"/>
        <v>4.1261670440680964E-3</v>
      </c>
      <c r="H252" s="4">
        <f t="shared" si="39"/>
        <v>183.35019904850307</v>
      </c>
      <c r="I252" s="14">
        <f t="shared" si="46"/>
        <v>-2.2280624926484332E-3</v>
      </c>
      <c r="J252" s="15">
        <f t="shared" si="40"/>
        <v>-1.558329892368395</v>
      </c>
      <c r="K252" s="4">
        <f t="shared" si="47"/>
        <v>-89.285517133406898</v>
      </c>
      <c r="L252" s="4">
        <f t="shared" si="41"/>
        <v>-697.06908941706024</v>
      </c>
      <c r="M252" s="4">
        <f t="shared" si="42"/>
        <v>384.1106127741445</v>
      </c>
    </row>
    <row r="253" spans="1:13" x14ac:dyDescent="0.25">
      <c r="A253" s="7">
        <f t="shared" si="37"/>
        <v>24.100000000000072</v>
      </c>
      <c r="B253" s="4">
        <v>0</v>
      </c>
      <c r="C253" s="4">
        <v>1</v>
      </c>
      <c r="D253" s="4">
        <f t="shared" si="44"/>
        <v>0.99642928375680617</v>
      </c>
      <c r="E253" s="13">
        <f t="shared" si="38"/>
        <v>2.4165012476020072E-3</v>
      </c>
      <c r="F253" s="4">
        <f t="shared" si="43"/>
        <v>0.11247496244010022</v>
      </c>
      <c r="G253" s="4">
        <f t="shared" si="45"/>
        <v>3.493011255903733E-3</v>
      </c>
      <c r="H253" s="4">
        <f t="shared" si="39"/>
        <v>183.36144654474708</v>
      </c>
      <c r="I253" s="14">
        <f t="shared" si="46"/>
        <v>-2.1888083969214414E-3</v>
      </c>
      <c r="J253" s="15">
        <f t="shared" si="40"/>
        <v>-1.5585487732080872</v>
      </c>
      <c r="K253" s="4">
        <f t="shared" si="47"/>
        <v>-89.29805805241142</v>
      </c>
      <c r="L253" s="4">
        <f t="shared" si="41"/>
        <v>-715.40380926164767</v>
      </c>
      <c r="M253" s="4">
        <f t="shared" si="42"/>
        <v>384.33919319831733</v>
      </c>
    </row>
    <row r="254" spans="1:13" x14ac:dyDescent="0.25">
      <c r="A254" s="7">
        <f t="shared" si="37"/>
        <v>24.200000000000074</v>
      </c>
      <c r="B254" s="4">
        <v>0</v>
      </c>
      <c r="C254" s="4">
        <v>1</v>
      </c>
      <c r="D254" s="4">
        <f t="shared" si="44"/>
        <v>0.9970432543989195</v>
      </c>
      <c r="E254" s="13">
        <f t="shared" si="38"/>
        <v>2.4176930679258341E-3</v>
      </c>
      <c r="F254" s="4">
        <f t="shared" si="43"/>
        <v>9.2792197184501324E-2</v>
      </c>
      <c r="G254" s="4">
        <f t="shared" si="45"/>
        <v>2.8817452541770594E-3</v>
      </c>
      <c r="H254" s="4">
        <f t="shared" si="39"/>
        <v>183.37072576446553</v>
      </c>
      <c r="I254" s="14">
        <f t="shared" si="46"/>
        <v>-2.1502712297609499E-3</v>
      </c>
      <c r="J254" s="15">
        <f t="shared" si="40"/>
        <v>-1.5587638003310633</v>
      </c>
      <c r="K254" s="4">
        <f t="shared" si="47"/>
        <v>-89.310378170228987</v>
      </c>
      <c r="L254" s="4">
        <f t="shared" si="41"/>
        <v>-733.73950655128976</v>
      </c>
      <c r="M254" s="4">
        <f t="shared" si="42"/>
        <v>384.56377186266155</v>
      </c>
    </row>
    <row r="255" spans="1:13" x14ac:dyDescent="0.25">
      <c r="A255" s="7">
        <f t="shared" si="37"/>
        <v>24.300000000000075</v>
      </c>
      <c r="B255" s="4">
        <v>0</v>
      </c>
      <c r="C255" s="4">
        <v>1</v>
      </c>
      <c r="D255" s="4">
        <f t="shared" si="44"/>
        <v>0.99763596231648954</v>
      </c>
      <c r="E255" s="13">
        <f t="shared" si="38"/>
        <v>2.4188849393217051E-3</v>
      </c>
      <c r="F255" s="4">
        <f t="shared" si="43"/>
        <v>7.3791056273611697E-2</v>
      </c>
      <c r="G255" s="4">
        <f t="shared" si="45"/>
        <v>2.2916477103606114E-3</v>
      </c>
      <c r="H255" s="4">
        <f t="shared" si="39"/>
        <v>183.3781048700929</v>
      </c>
      <c r="I255" s="14">
        <f t="shared" si="46"/>
        <v>-2.1124362771298487E-3</v>
      </c>
      <c r="J255" s="15">
        <f t="shared" si="40"/>
        <v>-1.5589750439587764</v>
      </c>
      <c r="K255" s="4">
        <f t="shared" si="47"/>
        <v>-89.322481510243108</v>
      </c>
      <c r="L255" s="4">
        <f t="shared" si="41"/>
        <v>-752.0759895646903</v>
      </c>
      <c r="M255" s="4">
        <f t="shared" si="42"/>
        <v>384.78441672832247</v>
      </c>
    </row>
    <row r="256" spans="1:13" x14ac:dyDescent="0.25">
      <c r="A256" s="7">
        <f t="shared" si="37"/>
        <v>24.400000000000077</v>
      </c>
      <c r="B256" s="4">
        <v>0</v>
      </c>
      <c r="C256" s="4">
        <v>1</v>
      </c>
      <c r="D256" s="4">
        <f t="shared" si="44"/>
        <v>0.99820810953621064</v>
      </c>
      <c r="E256" s="13">
        <f t="shared" si="38"/>
        <v>2.42007684975998E-3</v>
      </c>
      <c r="F256" s="4">
        <f t="shared" si="43"/>
        <v>5.5449041214949008E-2</v>
      </c>
      <c r="G256" s="4">
        <f t="shared" si="45"/>
        <v>1.722019913507733E-3</v>
      </c>
      <c r="H256" s="4">
        <f t="shared" si="39"/>
        <v>183.3836497742144</v>
      </c>
      <c r="I256" s="14">
        <f t="shared" si="46"/>
        <v>-2.0752892114866313E-3</v>
      </c>
      <c r="J256" s="15">
        <f t="shared" si="40"/>
        <v>-1.5591825728799251</v>
      </c>
      <c r="K256" s="4">
        <f t="shared" si="47"/>
        <v>-89.334372013746659</v>
      </c>
      <c r="L256" s="4">
        <f t="shared" si="41"/>
        <v>-770.41307323045953</v>
      </c>
      <c r="M256" s="4">
        <f t="shared" si="42"/>
        <v>385.00119467853324</v>
      </c>
    </row>
    <row r="257" spans="1:13" x14ac:dyDescent="0.25">
      <c r="A257" s="7">
        <f t="shared" si="37"/>
        <v>24.500000000000078</v>
      </c>
      <c r="B257" s="4">
        <v>0</v>
      </c>
      <c r="C257" s="4">
        <v>1</v>
      </c>
      <c r="D257" s="4">
        <f t="shared" si="44"/>
        <v>0.99876037598667589</v>
      </c>
      <c r="E257" s="13">
        <f t="shared" si="38"/>
        <v>2.4212687876289684E-3</v>
      </c>
      <c r="F257" s="4">
        <f t="shared" si="43"/>
        <v>3.7744361229129698E-2</v>
      </c>
      <c r="G257" s="4">
        <f t="shared" si="45"/>
        <v>1.1721851313394316E-3</v>
      </c>
      <c r="H257" s="4">
        <f t="shared" si="39"/>
        <v>183.38742421033731</v>
      </c>
      <c r="I257" s="14">
        <f t="shared" si="46"/>
        <v>-2.0388160778776576E-3</v>
      </c>
      <c r="J257" s="15">
        <f t="shared" si="40"/>
        <v>-1.559386454487713</v>
      </c>
      <c r="K257" s="4">
        <f t="shared" si="47"/>
        <v>-89.34605354207676</v>
      </c>
      <c r="L257" s="4">
        <f t="shared" si="41"/>
        <v>-788.75057890720734</v>
      </c>
      <c r="M257" s="4">
        <f t="shared" si="42"/>
        <v>385.21417153235171</v>
      </c>
    </row>
    <row r="258" spans="1:13" x14ac:dyDescent="0.25">
      <c r="A258" s="7">
        <f t="shared" si="37"/>
        <v>24.60000000000008</v>
      </c>
      <c r="B258" s="4">
        <v>0</v>
      </c>
      <c r="C258" s="4">
        <v>1</v>
      </c>
      <c r="D258" s="4">
        <f t="shared" si="44"/>
        <v>0.99929342012842892</v>
      </c>
      <c r="E258" s="13">
        <f t="shared" si="38"/>
        <v>2.4224607417210877E-3</v>
      </c>
      <c r="F258" s="4">
        <f t="shared" si="43"/>
        <v>2.0655913107636217E-2</v>
      </c>
      <c r="G258" s="4">
        <f t="shared" si="45"/>
        <v>6.4148798470919921E-4</v>
      </c>
      <c r="H258" s="4">
        <f t="shared" si="39"/>
        <v>183.38948980164807</v>
      </c>
      <c r="I258" s="14">
        <f t="shared" si="46"/>
        <v>-2.0030032806627814E-3</v>
      </c>
      <c r="J258" s="15">
        <f t="shared" si="40"/>
        <v>-1.5595867548157791</v>
      </c>
      <c r="K258" s="4">
        <f t="shared" si="47"/>
        <v>-89.357529878673375</v>
      </c>
      <c r="L258" s="4">
        <f t="shared" si="41"/>
        <v>-807.08833417057997</v>
      </c>
      <c r="M258" s="4">
        <f t="shared" si="42"/>
        <v>385.42341205839159</v>
      </c>
    </row>
    <row r="259" spans="1:13" x14ac:dyDescent="0.25">
      <c r="A259" s="7">
        <f t="shared" si="37"/>
        <v>24.700000000000081</v>
      </c>
      <c r="B259" s="4">
        <v>0</v>
      </c>
      <c r="C259" s="4">
        <v>1</v>
      </c>
      <c r="D259" s="4">
        <f t="shared" si="44"/>
        <v>0.99980787957038963</v>
      </c>
      <c r="E259" s="13">
        <f t="shared" si="38"/>
        <v>2.4236527012194576E-3</v>
      </c>
      <c r="F259" s="4">
        <f t="shared" si="43"/>
        <v>4.1632615033387896E-3</v>
      </c>
      <c r="G259" s="4">
        <f t="shared" si="45"/>
        <v>1.2929383550741583E-4</v>
      </c>
      <c r="H259" s="4">
        <f t="shared" si="39"/>
        <v>183.38990612779841</v>
      </c>
      <c r="I259" s="14">
        <f t="shared" si="46"/>
        <v>-1.9678375708415954E-3</v>
      </c>
      <c r="J259" s="15">
        <f t="shared" si="40"/>
        <v>-1.5597835385728633</v>
      </c>
      <c r="K259" s="4">
        <f t="shared" si="47"/>
        <v>-89.368804731065509</v>
      </c>
      <c r="L259" s="4">
        <f t="shared" si="41"/>
        <v>-825.42617260704037</v>
      </c>
      <c r="M259" s="4">
        <f t="shared" si="42"/>
        <v>385.62897998853742</v>
      </c>
    </row>
    <row r="260" spans="1:13" x14ac:dyDescent="0.25">
      <c r="A260" s="7">
        <f t="shared" si="37"/>
        <v>24.800000000000082</v>
      </c>
      <c r="B260" s="4">
        <v>0</v>
      </c>
      <c r="C260" s="4">
        <v>1</v>
      </c>
      <c r="D260" s="4">
        <f t="shared" si="44"/>
        <v>1.0003043716726312</v>
      </c>
      <c r="E260" s="13">
        <f t="shared" si="38"/>
        <v>2.4248446556849228E-3</v>
      </c>
      <c r="F260" s="4">
        <f t="shared" si="43"/>
        <v>-1.1753380345173594E-2</v>
      </c>
      <c r="G260" s="4">
        <f t="shared" si="45"/>
        <v>-3.6501181196191279E-4</v>
      </c>
      <c r="H260" s="4">
        <f t="shared" si="39"/>
        <v>183.38873078976388</v>
      </c>
      <c r="I260" s="14">
        <f t="shared" si="46"/>
        <v>-1.9333060339491025E-3</v>
      </c>
      <c r="J260" s="15">
        <f t="shared" si="40"/>
        <v>-1.5599768691762583</v>
      </c>
      <c r="K260" s="4">
        <f t="shared" si="47"/>
        <v>-89.379881732787908</v>
      </c>
      <c r="L260" s="4">
        <f t="shared" si="41"/>
        <v>-843.76393361419809</v>
      </c>
      <c r="M260" s="4">
        <f t="shared" si="42"/>
        <v>385.83093803163331</v>
      </c>
    </row>
    <row r="261" spans="1:13" x14ac:dyDescent="0.25">
      <c r="A261" s="7">
        <f t="shared" si="37"/>
        <v>24.900000000000084</v>
      </c>
      <c r="B261" s="4">
        <v>0</v>
      </c>
      <c r="C261" s="4">
        <v>1</v>
      </c>
      <c r="D261" s="4">
        <f t="shared" si="44"/>
        <v>1.000783494135514</v>
      </c>
      <c r="E261" s="13">
        <f t="shared" si="38"/>
        <v>2.4260365950434875E-3</v>
      </c>
      <c r="F261" s="4">
        <f t="shared" si="43"/>
        <v>-2.7113169455399436E-2</v>
      </c>
      <c r="G261" s="4">
        <f t="shared" si="45"/>
        <v>-8.4202389613041717E-4</v>
      </c>
      <c r="H261" s="4">
        <f t="shared" si="39"/>
        <v>183.38601947281833</v>
      </c>
      <c r="I261" s="14">
        <f t="shared" si="46"/>
        <v>-1.899396078492079E-3</v>
      </c>
      <c r="J261" s="15">
        <f t="shared" si="40"/>
        <v>-1.5601668087841076</v>
      </c>
      <c r="K261" s="4">
        <f t="shared" si="47"/>
        <v>-89.390764445231525</v>
      </c>
      <c r="L261" s="4">
        <f t="shared" si="41"/>
        <v>-862.10146220749789</v>
      </c>
      <c r="M261" s="4">
        <f t="shared" si="42"/>
        <v>386.02934788713594</v>
      </c>
    </row>
    <row r="262" spans="1:13" x14ac:dyDescent="0.25">
      <c r="A262" s="7">
        <f t="shared" si="37"/>
        <v>25.000000000000085</v>
      </c>
      <c r="B262" s="4">
        <v>0</v>
      </c>
      <c r="C262" s="4">
        <v>1</v>
      </c>
      <c r="D262" s="4">
        <f t="shared" si="44"/>
        <v>1.0012458255752235</v>
      </c>
      <c r="E262" s="13">
        <f t="shared" si="38"/>
        <v>2.4272285095741503E-3</v>
      </c>
      <c r="F262" s="4">
        <f t="shared" si="43"/>
        <v>-4.1934651510144444E-2</v>
      </c>
      <c r="G262" s="4">
        <f t="shared" si="45"/>
        <v>-1.3023183698802621E-3</v>
      </c>
      <c r="H262" s="4">
        <f t="shared" si="39"/>
        <v>183.38182600766731</v>
      </c>
      <c r="I262" s="14">
        <f t="shared" si="46"/>
        <v>-1.8660954248979631E-3</v>
      </c>
      <c r="J262" s="15">
        <f t="shared" si="40"/>
        <v>-1.5603534183265975</v>
      </c>
      <c r="K262" s="4">
        <f t="shared" si="47"/>
        <v>-89.401456359430711</v>
      </c>
      <c r="L262" s="4">
        <f t="shared" si="41"/>
        <v>-880.43860883308059</v>
      </c>
      <c r="M262" s="4">
        <f t="shared" si="42"/>
        <v>386.22427025872315</v>
      </c>
    </row>
    <row r="263" spans="1:13" x14ac:dyDescent="0.25">
      <c r="A263" s="7">
        <f t="shared" si="37"/>
        <v>25.100000000000087</v>
      </c>
      <c r="B263" s="4">
        <v>0</v>
      </c>
      <c r="C263" s="4">
        <v>1</v>
      </c>
      <c r="D263" s="4">
        <f t="shared" si="44"/>
        <v>1.0016919260857555</v>
      </c>
      <c r="E263" s="13">
        <f t="shared" si="38"/>
        <v>2.4284203898971312E-3</v>
      </c>
      <c r="F263" s="4">
        <f t="shared" si="43"/>
        <v>-5.6235778835312951E-2</v>
      </c>
      <c r="G263" s="4">
        <f t="shared" si="45"/>
        <v>-1.7464527588606504E-3</v>
      </c>
      <c r="H263" s="4">
        <f t="shared" si="39"/>
        <v>183.37620242978377</v>
      </c>
      <c r="I263" s="14">
        <f t="shared" si="46"/>
        <v>-1.8333920949505826E-3</v>
      </c>
      <c r="J263" s="15">
        <f t="shared" si="40"/>
        <v>-1.5605367575360924</v>
      </c>
      <c r="K263" s="4">
        <f t="shared" si="47"/>
        <v>-89.411960897789868</v>
      </c>
      <c r="L263" s="4">
        <f t="shared" si="41"/>
        <v>-898.77522918663442</v>
      </c>
      <c r="M263" s="4">
        <f t="shared" si="42"/>
        <v>386.41576486784976</v>
      </c>
    </row>
  </sheetData>
  <pageMargins left="0.7" right="0.7" top="0.75" bottom="0.75" header="0.3" footer="0.3"/>
  <pageSetup scale="4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0"/>
  <sheetViews>
    <sheetView workbookViewId="0"/>
  </sheetViews>
  <sheetFormatPr defaultRowHeight="15" x14ac:dyDescent="0.25"/>
  <cols>
    <col min="1" max="1" width="12.140625" customWidth="1"/>
    <col min="2" max="2" width="12.7109375" customWidth="1"/>
  </cols>
  <sheetData>
    <row r="1" spans="1:3" ht="23.25" x14ac:dyDescent="0.35">
      <c r="A1" s="6" t="s">
        <v>43</v>
      </c>
    </row>
    <row r="3" spans="1:3" x14ac:dyDescent="0.25">
      <c r="A3" s="3" t="s">
        <v>33</v>
      </c>
      <c r="B3" s="3" t="s">
        <v>35</v>
      </c>
      <c r="C3" t="s">
        <v>53</v>
      </c>
    </row>
    <row r="4" spans="1:3" x14ac:dyDescent="0.25">
      <c r="A4" s="3" t="s">
        <v>34</v>
      </c>
      <c r="B4" s="3" t="s">
        <v>36</v>
      </c>
    </row>
    <row r="5" spans="1:3" x14ac:dyDescent="0.25">
      <c r="A5" s="1">
        <v>0</v>
      </c>
      <c r="B5" s="1">
        <v>2.3700000000000001E-3</v>
      </c>
    </row>
    <row r="6" spans="1:3" x14ac:dyDescent="0.25">
      <c r="A6" s="1">
        <v>1000</v>
      </c>
      <c r="B6" s="1">
        <v>2.3E-3</v>
      </c>
    </row>
    <row r="7" spans="1:3" x14ac:dyDescent="0.25">
      <c r="A7" s="1">
        <v>2000</v>
      </c>
      <c r="B7" s="1">
        <v>2.2300000000000002E-3</v>
      </c>
    </row>
    <row r="8" spans="1:3" x14ac:dyDescent="0.25">
      <c r="A8" s="1">
        <v>3000</v>
      </c>
      <c r="B8" s="1">
        <v>2.1700000000000001E-3</v>
      </c>
    </row>
    <row r="9" spans="1:3" x14ac:dyDescent="0.25">
      <c r="A9" s="1">
        <v>4000</v>
      </c>
      <c r="B9" s="1">
        <v>2.0999999999999999E-3</v>
      </c>
    </row>
    <row r="10" spans="1:3" x14ac:dyDescent="0.25">
      <c r="A10" s="1">
        <v>5000</v>
      </c>
      <c r="B10" s="1">
        <v>2.0400000000000001E-3</v>
      </c>
    </row>
    <row r="11" spans="1:3" x14ac:dyDescent="0.25">
      <c r="A11" s="1">
        <v>6000</v>
      </c>
      <c r="B11" s="1">
        <v>1.98E-3</v>
      </c>
    </row>
    <row r="12" spans="1:3" x14ac:dyDescent="0.25">
      <c r="A12" s="1" t="s">
        <v>20</v>
      </c>
      <c r="B12" s="1"/>
    </row>
    <row r="13" spans="1:3" x14ac:dyDescent="0.25">
      <c r="A13" s="1" t="s">
        <v>20</v>
      </c>
      <c r="B13" s="1"/>
    </row>
    <row r="14" spans="1:3" x14ac:dyDescent="0.25">
      <c r="A14" s="1" t="s">
        <v>20</v>
      </c>
      <c r="B14" s="1"/>
    </row>
    <row r="15" spans="1:3" x14ac:dyDescent="0.25">
      <c r="A15" t="s">
        <v>38</v>
      </c>
      <c r="B15">
        <v>2.3700000000000001E-3</v>
      </c>
    </row>
    <row r="16" spans="1:3" x14ac:dyDescent="0.25">
      <c r="A16" t="s">
        <v>39</v>
      </c>
      <c r="B16">
        <f>(B11-B5)/(A11-A5)</f>
        <v>-6.5000000000000026E-8</v>
      </c>
    </row>
    <row r="20" spans="1:6" x14ac:dyDescent="0.25">
      <c r="A20" t="s">
        <v>20</v>
      </c>
      <c r="B20" s="2" t="s">
        <v>20</v>
      </c>
    </row>
    <row r="21" spans="1:6" x14ac:dyDescent="0.25">
      <c r="A21" t="s">
        <v>37</v>
      </c>
      <c r="B21" s="8" t="s">
        <v>50</v>
      </c>
      <c r="C21" s="8"/>
      <c r="D21" s="8"/>
      <c r="E21" s="8"/>
      <c r="F21" t="s">
        <v>51</v>
      </c>
    </row>
    <row r="24" spans="1:6" x14ac:dyDescent="0.25">
      <c r="A24" s="8" t="s">
        <v>41</v>
      </c>
    </row>
    <row r="25" spans="1:6" x14ac:dyDescent="0.25">
      <c r="A25" s="1" t="s">
        <v>40</v>
      </c>
      <c r="B25" s="1" t="s">
        <v>35</v>
      </c>
    </row>
    <row r="26" spans="1:6" x14ac:dyDescent="0.25">
      <c r="A26" s="1">
        <v>0</v>
      </c>
      <c r="B26" s="1">
        <f>((-0.000000065)*A26)+0.00237</f>
        <v>2.3700000000000001E-3</v>
      </c>
    </row>
    <row r="27" spans="1:6" x14ac:dyDescent="0.25">
      <c r="A27" s="1">
        <v>1000</v>
      </c>
      <c r="B27" s="1">
        <f t="shared" ref="B27:B30" si="0">((-0.000000065)*A27)+0.00237</f>
        <v>2.3050000000000002E-3</v>
      </c>
    </row>
    <row r="28" spans="1:6" x14ac:dyDescent="0.25">
      <c r="A28" s="1">
        <v>2000</v>
      </c>
      <c r="B28" s="1">
        <f t="shared" si="0"/>
        <v>2.2400000000000002E-3</v>
      </c>
      <c r="D28" t="s">
        <v>20</v>
      </c>
    </row>
    <row r="29" spans="1:6" x14ac:dyDescent="0.25">
      <c r="A29" s="1">
        <v>3000</v>
      </c>
      <c r="B29" s="1">
        <f t="shared" si="0"/>
        <v>2.1750000000000003E-3</v>
      </c>
    </row>
    <row r="30" spans="1:6" x14ac:dyDescent="0.25">
      <c r="A30" s="1">
        <v>4000</v>
      </c>
      <c r="B30" s="1">
        <f t="shared" si="0"/>
        <v>2.1100000000000003E-3</v>
      </c>
      <c r="C30" t="s">
        <v>52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Simulation</vt:lpstr>
      <vt:lpstr>Air Density</vt:lpstr>
    </vt:vector>
  </TitlesOfParts>
  <Company>HPES ACES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Eberspeaker, Philip J. (WFF-8100)</dc:creator>
  <cp:lastModifiedBy>eber</cp:lastModifiedBy>
  <cp:lastPrinted>2017-07-06T18:51:09Z</cp:lastPrinted>
  <dcterms:created xsi:type="dcterms:W3CDTF">2017-06-30T18:52:21Z</dcterms:created>
  <dcterms:modified xsi:type="dcterms:W3CDTF">2018-04-05T02:47:13Z</dcterms:modified>
</cp:coreProperties>
</file>